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C0997874-CF01-4D7D-A284-53BCB8197579}" xr6:coauthVersionLast="36" xr6:coauthVersionMax="36" xr10:uidLastSave="{00000000-0000-0000-0000-000000000000}"/>
  <bookViews>
    <workbookView xWindow="0" yWindow="0" windowWidth="21600" windowHeight="9480" firstSheet="4" activeTab="5" xr2:uid="{00000000-000D-0000-FFFF-FFFF00000000}"/>
  </bookViews>
  <sheets>
    <sheet name="2026-03-02" sheetId="16" r:id="rId1"/>
    <sheet name="2026-03-04" sheetId="17" r:id="rId2"/>
    <sheet name="2026-03-05" sheetId="19" r:id="rId3"/>
    <sheet name="2026-03-09" sheetId="20" r:id="rId4"/>
    <sheet name="2026-03-11" sheetId="21" r:id="rId5"/>
    <sheet name="2026-03-12" sheetId="22" r:id="rId6"/>
    <sheet name="工作表1" sheetId="23" r:id="rId7"/>
    <sheet name="工作表4" sheetId="24" r:id="rId8"/>
    <sheet name="工作表3" sheetId="18" r:id="rId9"/>
    <sheet name="範例" sheetId="6" r:id="rId10"/>
    <sheet name="門店清單" sheetId="4" r:id="rId11"/>
    <sheet name="走貨紙" sheetId="10" r:id="rId12"/>
    <sheet name="Sales Memo" sheetId="13" r:id="rId13"/>
  </sheets>
  <calcPr calcId="191029"/>
</workbook>
</file>

<file path=xl/calcChain.xml><?xml version="1.0" encoding="utf-8"?>
<calcChain xmlns="http://schemas.openxmlformats.org/spreadsheetml/2006/main">
  <c r="L36" i="23" l="1"/>
  <c r="C36" i="23"/>
  <c r="L35" i="23"/>
  <c r="C35" i="23"/>
  <c r="L34" i="23"/>
  <c r="C34" i="23"/>
  <c r="L33" i="23"/>
  <c r="C33" i="23"/>
  <c r="L32" i="23"/>
  <c r="C32" i="23"/>
  <c r="L31" i="23"/>
  <c r="C31" i="23"/>
  <c r="L30" i="23"/>
  <c r="C30" i="23"/>
  <c r="L29" i="23"/>
  <c r="C29" i="23"/>
  <c r="L28" i="23"/>
  <c r="C28" i="23"/>
  <c r="L27" i="23"/>
  <c r="C27" i="23"/>
  <c r="L26" i="23"/>
  <c r="C26" i="23"/>
  <c r="L25" i="23"/>
  <c r="C25" i="23"/>
  <c r="L24" i="23"/>
  <c r="C24" i="23"/>
  <c r="L23" i="23"/>
  <c r="C23" i="23"/>
  <c r="L22" i="23"/>
  <c r="C22" i="23"/>
  <c r="L21" i="23"/>
  <c r="C21" i="23"/>
  <c r="L20" i="23"/>
  <c r="C20" i="23"/>
  <c r="L19" i="23"/>
  <c r="C19" i="23"/>
  <c r="L18" i="23"/>
  <c r="C18" i="23"/>
  <c r="L17" i="23"/>
  <c r="C17" i="23"/>
  <c r="L16" i="23"/>
  <c r="C16" i="23"/>
  <c r="L15" i="23"/>
  <c r="C15" i="23"/>
  <c r="L14" i="23"/>
  <c r="C14" i="23"/>
  <c r="L13" i="23"/>
  <c r="C13" i="23"/>
  <c r="L12" i="23"/>
  <c r="C12" i="23"/>
  <c r="K4" i="23"/>
  <c r="J4" i="23"/>
  <c r="I4" i="23"/>
  <c r="H4" i="23"/>
  <c r="L36" i="24"/>
  <c r="C36" i="24"/>
  <c r="L35" i="24"/>
  <c r="C35" i="24"/>
  <c r="L34" i="24"/>
  <c r="C34" i="24"/>
  <c r="L33" i="24"/>
  <c r="C33" i="24"/>
  <c r="L32" i="24"/>
  <c r="C32" i="24"/>
  <c r="L31" i="24"/>
  <c r="C31" i="24"/>
  <c r="L30" i="24"/>
  <c r="C30" i="24"/>
  <c r="L29" i="24"/>
  <c r="C29" i="24"/>
  <c r="L28" i="24"/>
  <c r="C28" i="24"/>
  <c r="L27" i="24"/>
  <c r="C27" i="24"/>
  <c r="L26" i="24"/>
  <c r="C26" i="24"/>
  <c r="L25" i="24"/>
  <c r="C25" i="24"/>
  <c r="L24" i="24"/>
  <c r="C24" i="24"/>
  <c r="L23" i="24"/>
  <c r="C23" i="24"/>
  <c r="L22" i="24"/>
  <c r="C22" i="24"/>
  <c r="L21" i="24"/>
  <c r="C21" i="24"/>
  <c r="L20" i="24"/>
  <c r="C20" i="24"/>
  <c r="L19" i="24"/>
  <c r="C19" i="24"/>
  <c r="L18" i="24"/>
  <c r="C18" i="24"/>
  <c r="L17" i="24"/>
  <c r="C17" i="24"/>
  <c r="L16" i="24"/>
  <c r="C16" i="24"/>
  <c r="L15" i="24"/>
  <c r="C15" i="24"/>
  <c r="L14" i="24"/>
  <c r="C14" i="24"/>
  <c r="L13" i="24"/>
  <c r="C13" i="24"/>
  <c r="L12" i="24"/>
  <c r="C12" i="24"/>
  <c r="K4" i="24"/>
  <c r="J4" i="24"/>
  <c r="I4" i="24"/>
  <c r="H4" i="24"/>
  <c r="L36" i="22" l="1"/>
  <c r="C36" i="22"/>
  <c r="L35" i="22"/>
  <c r="C35" i="22"/>
  <c r="L34" i="22"/>
  <c r="C34" i="22"/>
  <c r="L33" i="22"/>
  <c r="C33" i="22"/>
  <c r="L32" i="22"/>
  <c r="C32" i="22"/>
  <c r="L31" i="22"/>
  <c r="C31" i="22"/>
  <c r="L30" i="22"/>
  <c r="C30" i="22"/>
  <c r="L29" i="22"/>
  <c r="C29" i="22"/>
  <c r="L28" i="22"/>
  <c r="C28" i="22"/>
  <c r="L27" i="22"/>
  <c r="C27" i="22"/>
  <c r="L26" i="22"/>
  <c r="C26" i="22"/>
  <c r="L25" i="22"/>
  <c r="C25" i="22"/>
  <c r="L24" i="22"/>
  <c r="C24" i="22"/>
  <c r="L23" i="22"/>
  <c r="C23" i="22"/>
  <c r="L22" i="22"/>
  <c r="C22" i="22"/>
  <c r="L21" i="22"/>
  <c r="C21" i="22"/>
  <c r="L20" i="22"/>
  <c r="C20" i="22"/>
  <c r="L19" i="22"/>
  <c r="C19" i="22"/>
  <c r="L18" i="22"/>
  <c r="C18" i="22"/>
  <c r="L17" i="22"/>
  <c r="C17" i="22"/>
  <c r="L16" i="22"/>
  <c r="C16" i="22"/>
  <c r="L15" i="22"/>
  <c r="C15" i="22"/>
  <c r="L14" i="22"/>
  <c r="C14" i="22"/>
  <c r="L13" i="22"/>
  <c r="C13" i="22"/>
  <c r="L12" i="22"/>
  <c r="C12" i="22"/>
  <c r="K4" i="22"/>
  <c r="J4" i="22"/>
  <c r="I4" i="22"/>
  <c r="H4" i="22"/>
  <c r="L36" i="21" l="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E7" i="13" l="1"/>
  <c r="E7" i="10" l="1"/>
  <c r="L36" i="19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20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7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C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C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<sst xmlns="http://schemas.openxmlformats.org/spreadsheetml/2006/main" count="383" uniqueCount="114">
  <si>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</si>
  <si>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</si>
  <si>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</si>
  <si>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</si>
  <si>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</si>
  <si>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</si>
  <si>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</si>
  <si>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</si>
  <si>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</si>
  <si>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</si>
  <si>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</si>
  <si>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</si>
  <si>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</si>
  <si>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</si>
  <si>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</si>
  <si>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</si>
  <si>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</si>
  <si>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</si>
  <si>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</si>
  <si>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</si>
  <si>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</si>
  <si>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</si>
  <si>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</si>
  <si>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</si>
  <si>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</si>
  <si>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</si>
  <si>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</si>
  <si>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</si>
  <si>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</si>
  <si>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</si>
  <si>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</si>
  <si>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</si>
  <si>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</si>
  <si>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</si>
  <si>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</si>
  <si>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</si>
  <si>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</si>
  <si>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</si>
  <si>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</si>
  <si>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</si>
  <si>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</si>
  <si>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</si>
  <si>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</si>
  <si>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</si>
  <si>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</si>
  <si>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</si>
  <si>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</si>
  <si>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</si>
  <si>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</si>
  <si>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</si>
  <si>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</si>
  <si>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</si>
  <si>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</si>
  <si>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</si>
  <si>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</si>
  <si>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</si>
  <si>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</si>
  <si>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</si>
  <si>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</si>
  <si>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</si>
  <si>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</si>
  <si>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</si>
  <si>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</si>
  <si>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</si>
  <si>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</si>
  <si>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</si>
  <si>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</si>
  <si>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</si>
  <si>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</si>
  <si>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</si>
  <si>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</si>
  <si>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虛擬倉-報廢處理倉(斐乐)</t>
  </si>
  <si>
    <t>T1-MRSK-SZ-退貨處理倉(斐乐)</t>
  </si>
  <si>
    <t>A4-MRSK-SZ-制服倉(斐乐)</t>
  </si>
  <si>
    <t>AHKWF2602005288,AHKWF2602005378</t>
  </si>
  <si>
    <t>AHKWF2602005410</t>
  </si>
  <si>
    <t>AHKWF2603000001,AHKWF2603000002</t>
  </si>
  <si>
    <t>AHKAL26030006,AHKAL26030002</t>
  </si>
  <si>
    <t>AHKAL26030003,AHKAL26030004</t>
  </si>
  <si>
    <t>AHKWF2603000014</t>
  </si>
  <si>
    <t>AHKWF2603000910,AHKWF2603000917,AHKWF2603000926</t>
  </si>
  <si>
    <t>AHKWF2603001025,AHKWF2603001052,AHKWF2603001057</t>
  </si>
  <si>
    <t>AHKWF2603001062,AHKWF2603001081，AHKWF2603001077</t>
  </si>
  <si>
    <t>AHKWF2603001485</t>
  </si>
  <si>
    <t>AHKAL26030395</t>
  </si>
  <si>
    <t>AHKAL26030392</t>
  </si>
  <si>
    <t>AHKAL26030609，	AHKAL26030624，	AHKAL26030625	，	             AHKAL26030631</t>
  </si>
  <si>
    <t>道具 TO RYC</t>
  </si>
  <si>
    <t>AHKWF2603001916，AHKWF2603001924，AHKWF2603001926，	           AHKWF2603001927，AHKWF2603001928，AHKWF2603002032，                   AHKWF2603002040，	AHKWF2603002041，	AHKWF2603002048，	                    AHKWF2603002049，AHKWF2603002054，AHKWF2603002059，                 AHKWF2603002065，AHKWF2603002097，AHKWF2603002099</t>
  </si>
  <si>
    <t>AHKWF2603002178</t>
  </si>
  <si>
    <t>AHKAL26030649</t>
  </si>
  <si>
    <t>AHKAL26030646</t>
  </si>
  <si>
    <t>箱號：AHKWF2603000001 &amp; AHKWF2603000002（内搭）</t>
  </si>
  <si>
    <t>RMV Sales Memo記錄 e.g 25年12月,26年1月,2月</t>
  </si>
  <si>
    <t>RMV Sales Memo TO WHR,    FIN-1285</t>
  </si>
  <si>
    <t>記錄 e.g 25年12月,26年1月,2月</t>
  </si>
  <si>
    <t>AHKWF2603003022,AHKWF2603003030,AHKWF2603003050</t>
  </si>
  <si>
    <t>AHKWF2603003051,AHKWF2603003052，AHKWF2603003059</t>
  </si>
  <si>
    <t>AHKWF2603003061</t>
  </si>
  <si>
    <t>AHKAL26030859,AHKAL26030856</t>
  </si>
  <si>
    <t>公仔 TO RCP</t>
  </si>
  <si>
    <t>A2-MRSK-SZ-贈品倉(斐乐)</t>
  </si>
  <si>
    <t>AHKWF2603003504,AHKWF2603003505</t>
  </si>
  <si>
    <t>AHKAL26030963</t>
  </si>
  <si>
    <t>AHKWF2603003734,AHKWF2603003734,AHKWF2603003743</t>
  </si>
  <si>
    <t>AHKWF2603003756,AHKWF2603003759,AHKWF2603003764</t>
  </si>
  <si>
    <t>AHKWF2603003811,AHKWF2603003822,AHKWF2603003832</t>
  </si>
  <si>
    <t>AHKAL26031145</t>
  </si>
  <si>
    <t>AHKAL26031159</t>
  </si>
  <si>
    <t>AHKAL26031162</t>
  </si>
  <si>
    <t xml:space="preserve">	AHKWF2603004547,	AHKWF2603004546,AHKWF2603004545</t>
  </si>
  <si>
    <t xml:space="preserve">	AHKWF2603004541,AHKWF2603004543,AHKWF2603004544</t>
  </si>
  <si>
    <t>VM道具 TO RML</t>
  </si>
  <si>
    <t>7226（RML）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</si>
</sst>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5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  <font>
      <b/>
      <sz val="36"/>
      <name val="Microsoft JhengHei UI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4" fillId="0" borderId="49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</cellXfs>
  <cellStyles count="1">
    <cellStyle name="一般" xfId="0" builtinId="0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topLeftCell="A3" zoomScale="40" zoomScaleNormal="40" workbookViewId="0">
      <selection activeCell="H18" sqref="H18"/>
    </sheetView>
  </sheetViews>
  <sheetFormatPr defaultRowHeight="50.25" x14ac:dyDescent="0.25"/>
  <cols>
    <col min="1" max="1" width="13" style="38" customWidth="1"/>
    <col min="2" max="2" width="31" style="38" customWidth="1"/>
    <col min="3" max="3" width="63" style="38" bestFit="1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>
      <c r="F1" s="38">
        <v>1</v>
      </c>
    </row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46083</v>
      </c>
      <c r="H4" s="46">
        <f>SUM(D12:D36,H12:H36)</f>
        <v>10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04"/>
      <c r="B5" s="104"/>
      <c r="C5" s="104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>
        <v>1013</v>
      </c>
      <c r="C12" s="90" t="str">
        <f>_xlfn.IFNA(VLOOKUP(B12,門店清單!A:B,2,0),"")</f>
        <v>A4-MRSK-SZ-制服倉(斐乐)</v>
      </c>
      <c r="D12" s="56"/>
      <c r="E12" s="57"/>
      <c r="F12" s="57"/>
      <c r="G12" s="69"/>
      <c r="H12" s="76">
        <v>2</v>
      </c>
      <c r="I12" s="67"/>
      <c r="J12" s="67"/>
      <c r="K12" s="77"/>
      <c r="L12" s="81">
        <f>SUM(D12:K12)</f>
        <v>2</v>
      </c>
      <c r="M12" s="88" t="s">
        <v>74</v>
      </c>
      <c r="N12" s="94"/>
    </row>
    <row r="13" spans="1:23" x14ac:dyDescent="0.25">
      <c r="A13" s="53">
        <v>2</v>
      </c>
      <c r="B13" s="55">
        <v>1019</v>
      </c>
      <c r="C13" s="90" t="str">
        <f>_xlfn.IFNA(VLOOKUP(B13,門店清單!A:B,2,0),"")</f>
        <v>T1-MRSK-SZ-退貨處理倉(斐乐)</v>
      </c>
      <c r="D13" s="58"/>
      <c r="E13" s="58"/>
      <c r="F13" s="59"/>
      <c r="G13" s="70"/>
      <c r="H13" s="105">
        <v>1</v>
      </c>
      <c r="I13" s="106"/>
      <c r="J13" s="106"/>
      <c r="K13" s="107"/>
      <c r="L13" s="82">
        <f t="shared" ref="L13:L36" si="0">SUM(D13:K13)</f>
        <v>1</v>
      </c>
      <c r="M13" s="88" t="s">
        <v>75</v>
      </c>
      <c r="N13" s="88"/>
    </row>
    <row r="14" spans="1:23" x14ac:dyDescent="0.25">
      <c r="A14" s="53">
        <v>3</v>
      </c>
      <c r="B14" s="55">
        <v>1019</v>
      </c>
      <c r="C14" s="90" t="str">
        <f>_xlfn.IFNA(VLOOKUP(B14,門店清單!A:B,2,0),"")</f>
        <v>T1-MRSK-SZ-退貨處理倉(斐乐)</v>
      </c>
      <c r="D14" s="58"/>
      <c r="E14" s="58"/>
      <c r="F14" s="59"/>
      <c r="G14" s="70"/>
      <c r="H14" s="105">
        <v>2</v>
      </c>
      <c r="I14" s="106"/>
      <c r="J14" s="106"/>
      <c r="K14" s="107"/>
      <c r="L14" s="82">
        <f t="shared" si="0"/>
        <v>2</v>
      </c>
      <c r="M14" s="88" t="s">
        <v>76</v>
      </c>
      <c r="N14" s="88"/>
    </row>
    <row r="15" spans="1:23" x14ac:dyDescent="0.25">
      <c r="A15" s="53">
        <v>4</v>
      </c>
      <c r="B15" s="55">
        <v>7226</v>
      </c>
      <c r="C15" s="90" t="str">
        <f>_xlfn.IFNA(VLOOKUP(B15,門店清單!A:B,2,0),"")</f>
        <v>倫敦人</v>
      </c>
      <c r="D15" s="58">
        <v>2</v>
      </c>
      <c r="E15" s="58"/>
      <c r="F15" s="59"/>
      <c r="G15" s="70"/>
      <c r="H15" s="105"/>
      <c r="I15" s="106"/>
      <c r="J15" s="106"/>
      <c r="K15" s="107"/>
      <c r="L15" s="82">
        <f t="shared" si="0"/>
        <v>2</v>
      </c>
      <c r="M15" s="88" t="s">
        <v>77</v>
      </c>
      <c r="N15" s="88"/>
    </row>
    <row r="16" spans="1:23" x14ac:dyDescent="0.25">
      <c r="A16" s="53">
        <v>5</v>
      </c>
      <c r="B16" s="55">
        <v>7215</v>
      </c>
      <c r="C16" s="90" t="str">
        <f>_xlfn.IFNA(VLOOKUP(B16,門店清單!A:B,2,0),"")</f>
        <v>板樟堂</v>
      </c>
      <c r="D16" s="58">
        <v>2</v>
      </c>
      <c r="E16" s="58"/>
      <c r="F16" s="59"/>
      <c r="G16" s="70"/>
      <c r="H16" s="105"/>
      <c r="I16" s="106"/>
      <c r="J16" s="106"/>
      <c r="K16" s="107"/>
      <c r="L16" s="82">
        <f t="shared" si="0"/>
        <v>2</v>
      </c>
      <c r="M16" s="88" t="s">
        <v>78</v>
      </c>
      <c r="N16" s="88"/>
    </row>
    <row r="17" spans="1:14" x14ac:dyDescent="0.25">
      <c r="A17" s="53">
        <v>6</v>
      </c>
      <c r="B17" s="55">
        <v>1005</v>
      </c>
      <c r="C17" s="90" t="str">
        <f>_xlfn.IFNA(VLOOKUP(B17,門店清單!A:B,2,0),"")</f>
        <v>虛擬倉-報廢處理倉(斐乐)</v>
      </c>
      <c r="D17" s="58"/>
      <c r="E17" s="58"/>
      <c r="F17" s="59"/>
      <c r="G17" s="70"/>
      <c r="H17" s="105">
        <v>1</v>
      </c>
      <c r="I17" s="106"/>
      <c r="J17" s="106"/>
      <c r="K17" s="107"/>
      <c r="L17" s="82">
        <f t="shared" si="0"/>
        <v>1</v>
      </c>
      <c r="M17" s="88" t="s">
        <v>79</v>
      </c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05"/>
      <c r="I18" s="106"/>
      <c r="J18" s="106"/>
      <c r="K18" s="107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05"/>
      <c r="I19" s="106"/>
      <c r="J19" s="106"/>
      <c r="K19" s="107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05"/>
      <c r="I20" s="106"/>
      <c r="J20" s="106"/>
      <c r="K20" s="107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05"/>
      <c r="I21" s="106"/>
      <c r="J21" s="106"/>
      <c r="K21" s="107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05"/>
      <c r="I22" s="106"/>
      <c r="J22" s="106"/>
      <c r="K22" s="107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05"/>
      <c r="I23" s="106"/>
      <c r="J23" s="106"/>
      <c r="K23" s="107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05"/>
      <c r="I24" s="106"/>
      <c r="J24" s="106"/>
      <c r="K24" s="107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05"/>
      <c r="I25" s="106"/>
      <c r="J25" s="106"/>
      <c r="K25" s="107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05"/>
      <c r="I26" s="106"/>
      <c r="J26" s="106"/>
      <c r="K26" s="107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05"/>
      <c r="I27" s="106"/>
      <c r="J27" s="106"/>
      <c r="K27" s="107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05"/>
      <c r="I28" s="106"/>
      <c r="J28" s="106"/>
      <c r="K28" s="107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05"/>
      <c r="I29" s="106"/>
      <c r="J29" s="106"/>
      <c r="K29" s="107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05"/>
      <c r="I30" s="106"/>
      <c r="J30" s="106"/>
      <c r="K30" s="107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05"/>
      <c r="I31" s="106"/>
      <c r="J31" s="106"/>
      <c r="K31" s="107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05"/>
      <c r="I32" s="106"/>
      <c r="J32" s="106"/>
      <c r="K32" s="107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05"/>
      <c r="I33" s="106"/>
      <c r="J33" s="106"/>
      <c r="K33" s="107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05"/>
      <c r="I34" s="106"/>
      <c r="J34" s="106"/>
      <c r="K34" s="107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05"/>
      <c r="I35" s="106"/>
      <c r="J35" s="106"/>
      <c r="K35" s="107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8" priority="2" stopIfTrue="1"/>
  </conditionalFormatting>
  <conditionalFormatting sqref="B30:B36">
    <cfRule type="duplicateValues" dxfId="1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zoomScale="30" zoomScaleNormal="30" workbookViewId="0">
      <selection activeCell="M16" sqref="M16"/>
    </sheetView>
  </sheetViews>
  <sheetFormatPr defaultRowHeight="50.25" x14ac:dyDescent="0.25"/>
  <cols>
    <col min="1" max="1" width="13" style="38" customWidth="1"/>
    <col min="2" max="2" width="31" style="38" customWidth="1"/>
    <col min="3" max="3" width="63" style="38" bestFit="1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46085</v>
      </c>
      <c r="H4" s="46">
        <f>SUM(D12:D36,H12:H36)</f>
        <v>12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08"/>
      <c r="B5" s="108"/>
      <c r="C5" s="108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>
        <v>1019</v>
      </c>
      <c r="C12" s="90" t="str">
        <f>_xlfn.IFNA(VLOOKUP(B12,門店清單!A:B,2,0),"")</f>
        <v>T1-MRSK-SZ-退貨處理倉(斐乐)</v>
      </c>
      <c r="D12" s="56"/>
      <c r="E12" s="57"/>
      <c r="F12" s="57"/>
      <c r="G12" s="69"/>
      <c r="H12" s="76">
        <v>3</v>
      </c>
      <c r="I12" s="67"/>
      <c r="J12" s="67"/>
      <c r="K12" s="77"/>
      <c r="L12" s="81">
        <f>SUM(D12:K12)</f>
        <v>3</v>
      </c>
      <c r="M12" s="88" t="s">
        <v>80</v>
      </c>
      <c r="N12" s="94"/>
    </row>
    <row r="13" spans="1:23" x14ac:dyDescent="0.25">
      <c r="A13" s="53">
        <v>2</v>
      </c>
      <c r="B13" s="55">
        <v>1019</v>
      </c>
      <c r="C13" s="90" t="str">
        <f>_xlfn.IFNA(VLOOKUP(B13,門店清單!A:B,2,0),"")</f>
        <v>T1-MRSK-SZ-退貨處理倉(斐乐)</v>
      </c>
      <c r="D13" s="58"/>
      <c r="E13" s="58"/>
      <c r="F13" s="59"/>
      <c r="G13" s="70"/>
      <c r="H13" s="109">
        <v>3</v>
      </c>
      <c r="I13" s="110"/>
      <c r="J13" s="110"/>
      <c r="K13" s="111"/>
      <c r="L13" s="82">
        <f t="shared" ref="L13:L36" si="0">SUM(D13:K13)</f>
        <v>3</v>
      </c>
      <c r="M13" s="88" t="s">
        <v>81</v>
      </c>
      <c r="N13" s="88"/>
    </row>
    <row r="14" spans="1:23" x14ac:dyDescent="0.25">
      <c r="A14" s="53">
        <v>3</v>
      </c>
      <c r="B14" s="55">
        <v>1019</v>
      </c>
      <c r="C14" s="90" t="str">
        <f>_xlfn.IFNA(VLOOKUP(B14,門店清單!A:B,2,0),"")</f>
        <v>T1-MRSK-SZ-退貨處理倉(斐乐)</v>
      </c>
      <c r="D14" s="58"/>
      <c r="E14" s="58"/>
      <c r="F14" s="59"/>
      <c r="G14" s="70"/>
      <c r="H14" s="109">
        <v>3</v>
      </c>
      <c r="I14" s="110"/>
      <c r="J14" s="110"/>
      <c r="K14" s="111"/>
      <c r="L14" s="82">
        <f t="shared" si="0"/>
        <v>3</v>
      </c>
      <c r="M14" s="88" t="s">
        <v>82</v>
      </c>
      <c r="N14" s="88"/>
    </row>
    <row r="15" spans="1:23" x14ac:dyDescent="0.25">
      <c r="A15" s="53">
        <v>4</v>
      </c>
      <c r="B15" s="55">
        <v>1019</v>
      </c>
      <c r="C15" s="90" t="str">
        <f>_xlfn.IFNA(VLOOKUP(B15,門店清單!A:B,2,0),"")</f>
        <v>T1-MRSK-SZ-退貨處理倉(斐乐)</v>
      </c>
      <c r="D15" s="58"/>
      <c r="E15" s="58"/>
      <c r="F15" s="59"/>
      <c r="G15" s="70"/>
      <c r="H15" s="109">
        <v>1</v>
      </c>
      <c r="I15" s="110"/>
      <c r="J15" s="110"/>
      <c r="K15" s="111"/>
      <c r="L15" s="82">
        <f t="shared" si="0"/>
        <v>1</v>
      </c>
      <c r="M15" s="88" t="s">
        <v>83</v>
      </c>
      <c r="N15" s="88"/>
    </row>
    <row r="16" spans="1:23" x14ac:dyDescent="0.25">
      <c r="A16" s="53">
        <v>5</v>
      </c>
      <c r="B16" s="55">
        <v>7227</v>
      </c>
      <c r="C16" s="90" t="str">
        <f>_xlfn.IFNA(VLOOKUP(B16,門店清單!A:B,2,0),"")</f>
        <v>澳門新八佰伴Core</v>
      </c>
      <c r="D16" s="58">
        <v>1</v>
      </c>
      <c r="E16" s="58"/>
      <c r="F16" s="59"/>
      <c r="G16" s="70"/>
      <c r="H16" s="109"/>
      <c r="I16" s="110"/>
      <c r="J16" s="110"/>
      <c r="K16" s="111"/>
      <c r="L16" s="82">
        <f t="shared" si="0"/>
        <v>1</v>
      </c>
      <c r="M16" s="88" t="s">
        <v>84</v>
      </c>
      <c r="N16" s="88"/>
    </row>
    <row r="17" spans="1:14" x14ac:dyDescent="0.25">
      <c r="A17" s="53">
        <v>6</v>
      </c>
      <c r="B17" s="55">
        <v>7215</v>
      </c>
      <c r="C17" s="90" t="str">
        <f>_xlfn.IFNA(VLOOKUP(B17,門店清單!A:B,2,0),"")</f>
        <v>板樟堂</v>
      </c>
      <c r="D17" s="58">
        <v>1</v>
      </c>
      <c r="E17" s="58"/>
      <c r="F17" s="59"/>
      <c r="G17" s="70"/>
      <c r="H17" s="109"/>
      <c r="I17" s="110"/>
      <c r="J17" s="110"/>
      <c r="K17" s="111"/>
      <c r="L17" s="82">
        <f t="shared" si="0"/>
        <v>1</v>
      </c>
      <c r="M17" s="88" t="s">
        <v>85</v>
      </c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09"/>
      <c r="I18" s="110"/>
      <c r="J18" s="110"/>
      <c r="K18" s="111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09"/>
      <c r="I19" s="110"/>
      <c r="J19" s="110"/>
      <c r="K19" s="111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09"/>
      <c r="I20" s="110"/>
      <c r="J20" s="110"/>
      <c r="K20" s="111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09"/>
      <c r="I21" s="110"/>
      <c r="J21" s="110"/>
      <c r="K21" s="111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09"/>
      <c r="I22" s="110"/>
      <c r="J22" s="110"/>
      <c r="K22" s="111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09"/>
      <c r="I23" s="110"/>
      <c r="J23" s="110"/>
      <c r="K23" s="111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09"/>
      <c r="I24" s="110"/>
      <c r="J24" s="110"/>
      <c r="K24" s="111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09"/>
      <c r="I25" s="110"/>
      <c r="J25" s="110"/>
      <c r="K25" s="111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09"/>
      <c r="I26" s="110"/>
      <c r="J26" s="110"/>
      <c r="K26" s="111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09"/>
      <c r="I27" s="110"/>
      <c r="J27" s="110"/>
      <c r="K27" s="111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09"/>
      <c r="I28" s="110"/>
      <c r="J28" s="110"/>
      <c r="K28" s="111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09"/>
      <c r="I29" s="110"/>
      <c r="J29" s="110"/>
      <c r="K29" s="111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09"/>
      <c r="I30" s="110"/>
      <c r="J30" s="110"/>
      <c r="K30" s="111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09"/>
      <c r="I31" s="110"/>
      <c r="J31" s="110"/>
      <c r="K31" s="111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09"/>
      <c r="I32" s="110"/>
      <c r="J32" s="110"/>
      <c r="K32" s="111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09"/>
      <c r="I33" s="110"/>
      <c r="J33" s="110"/>
      <c r="K33" s="111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09"/>
      <c r="I34" s="110"/>
      <c r="J34" s="110"/>
      <c r="K34" s="111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09"/>
      <c r="I35" s="110"/>
      <c r="J35" s="110"/>
      <c r="K35" s="111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6" priority="2" stopIfTrue="1"/>
  </conditionalFormatting>
  <conditionalFormatting sqref="B30:B36">
    <cfRule type="duplicateValues" dxfId="1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A901C-0139-489D-B203-E584EBB07FA5}">
  <sheetPr>
    <pageSetUpPr fitToPage="1"/>
  </sheetPr>
  <dimension ref="A1:W37"/>
  <sheetViews>
    <sheetView zoomScale="40" zoomScaleNormal="40" workbookViewId="0">
      <selection activeCell="B18" sqref="B18"/>
    </sheetView>
  </sheetViews>
  <sheetFormatPr defaultRowHeight="50.25" x14ac:dyDescent="0.25"/>
  <cols>
    <col min="1" max="1" width="13" style="38" customWidth="1"/>
    <col min="2" max="2" width="31" style="38" customWidth="1"/>
    <col min="3" max="3" width="63" style="38" bestFit="1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46086</v>
      </c>
      <c r="H4" s="46">
        <f>SUM(D12:D36,H12:H36)</f>
        <v>22</v>
      </c>
      <c r="I4" s="46">
        <f>SUM(E12:E36,I12:I36)</f>
        <v>0</v>
      </c>
      <c r="J4" s="46">
        <f>SUM(F12:F36,J12:J36)</f>
        <v>0</v>
      </c>
      <c r="K4" s="46">
        <f>SUM(G12:G36,K12:K36)</f>
        <v>1</v>
      </c>
    </row>
    <row r="5" spans="1:23" x14ac:dyDescent="0.25">
      <c r="A5" s="115"/>
      <c r="B5" s="115"/>
      <c r="C5" s="115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ht="82.5" x14ac:dyDescent="0.25">
      <c r="A12" s="53">
        <v>1</v>
      </c>
      <c r="B12" s="54">
        <v>7215</v>
      </c>
      <c r="C12" s="90" t="str">
        <f>_xlfn.IFNA(VLOOKUP(B12,門店清單!A:B,2,0),"")</f>
        <v>板樟堂</v>
      </c>
      <c r="D12" s="56">
        <v>4</v>
      </c>
      <c r="E12" s="57"/>
      <c r="F12" s="57"/>
      <c r="G12" s="69"/>
      <c r="H12" s="76"/>
      <c r="I12" s="67"/>
      <c r="J12" s="67"/>
      <c r="K12" s="77"/>
      <c r="L12" s="81">
        <f>SUM(D12:K12)</f>
        <v>4</v>
      </c>
      <c r="M12" s="88" t="s">
        <v>86</v>
      </c>
      <c r="N12" s="94"/>
    </row>
    <row r="13" spans="1:23" ht="206.25" x14ac:dyDescent="0.25">
      <c r="A13" s="53">
        <v>2</v>
      </c>
      <c r="B13" s="55">
        <v>1019</v>
      </c>
      <c r="C13" s="90" t="str">
        <f>_xlfn.IFNA(VLOOKUP(B13,門店清單!A:B,2,0),"")</f>
        <v>T1-MRSK-SZ-退貨處理倉(斐乐)</v>
      </c>
      <c r="D13" s="58"/>
      <c r="E13" s="58"/>
      <c r="F13" s="59"/>
      <c r="G13" s="70"/>
      <c r="H13" s="112">
        <v>15</v>
      </c>
      <c r="I13" s="113"/>
      <c r="J13" s="113"/>
      <c r="K13" s="114"/>
      <c r="L13" s="82">
        <f t="shared" ref="L13:L36" si="0">SUM(D13:K13)</f>
        <v>15</v>
      </c>
      <c r="M13" s="88" t="s">
        <v>88</v>
      </c>
      <c r="N13" s="88"/>
    </row>
    <row r="14" spans="1:23" x14ac:dyDescent="0.25">
      <c r="A14" s="53">
        <v>3</v>
      </c>
      <c r="B14" s="55">
        <v>7227</v>
      </c>
      <c r="C14" s="90" t="str">
        <f>_xlfn.IFNA(VLOOKUP(B14,門店清單!A:B,2,0),"")</f>
        <v>澳門新八佰伴Core</v>
      </c>
      <c r="D14" s="58"/>
      <c r="E14" s="58"/>
      <c r="F14" s="59"/>
      <c r="G14" s="70">
        <v>1</v>
      </c>
      <c r="H14" s="112"/>
      <c r="I14" s="113"/>
      <c r="J14" s="113"/>
      <c r="K14" s="114"/>
      <c r="L14" s="82">
        <f t="shared" si="0"/>
        <v>1</v>
      </c>
      <c r="M14" s="88" t="s">
        <v>87</v>
      </c>
      <c r="N14" s="88"/>
    </row>
    <row r="15" spans="1:23" x14ac:dyDescent="0.25">
      <c r="A15" s="53">
        <v>4</v>
      </c>
      <c r="B15" s="55">
        <v>1019</v>
      </c>
      <c r="C15" s="90" t="str">
        <f>_xlfn.IFNA(VLOOKUP(B15,門店清單!A:B,2,0),"")</f>
        <v>T1-MRSK-SZ-退貨處理倉(斐乐)</v>
      </c>
      <c r="D15" s="58"/>
      <c r="E15" s="58"/>
      <c r="F15" s="59"/>
      <c r="G15" s="70"/>
      <c r="H15" s="112">
        <v>1</v>
      </c>
      <c r="I15" s="113"/>
      <c r="J15" s="113"/>
      <c r="K15" s="114"/>
      <c r="L15" s="82">
        <f t="shared" si="0"/>
        <v>1</v>
      </c>
      <c r="M15" s="88" t="s">
        <v>89</v>
      </c>
      <c r="N15" s="88"/>
    </row>
    <row r="16" spans="1:23" x14ac:dyDescent="0.25">
      <c r="A16" s="53">
        <v>5</v>
      </c>
      <c r="B16" s="55">
        <v>7215</v>
      </c>
      <c r="C16" s="90" t="str">
        <f>_xlfn.IFNA(VLOOKUP(B16,門店清單!A:B,2,0),"")</f>
        <v>板樟堂</v>
      </c>
      <c r="D16" s="58">
        <v>1</v>
      </c>
      <c r="E16" s="58"/>
      <c r="F16" s="59"/>
      <c r="G16" s="70"/>
      <c r="H16" s="112"/>
      <c r="I16" s="113"/>
      <c r="J16" s="113"/>
      <c r="K16" s="114"/>
      <c r="L16" s="82">
        <f t="shared" si="0"/>
        <v>1</v>
      </c>
      <c r="M16" s="88" t="s">
        <v>90</v>
      </c>
      <c r="N16" s="88"/>
    </row>
    <row r="17" spans="1:14" x14ac:dyDescent="0.25">
      <c r="A17" s="53">
        <v>6</v>
      </c>
      <c r="B17" s="55">
        <v>7215</v>
      </c>
      <c r="C17" s="90" t="str">
        <f>_xlfn.IFNA(VLOOKUP(B17,門店清單!A:B,2,0),"")</f>
        <v>板樟堂</v>
      </c>
      <c r="D17" s="58">
        <v>1</v>
      </c>
      <c r="E17" s="58"/>
      <c r="F17" s="59"/>
      <c r="G17" s="70"/>
      <c r="H17" s="112"/>
      <c r="I17" s="113"/>
      <c r="J17" s="113"/>
      <c r="K17" s="114"/>
      <c r="L17" s="82">
        <f t="shared" si="0"/>
        <v>1</v>
      </c>
      <c r="M17" s="88" t="s">
        <v>91</v>
      </c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12"/>
      <c r="I18" s="113"/>
      <c r="J18" s="113"/>
      <c r="K18" s="114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12"/>
      <c r="I19" s="113"/>
      <c r="J19" s="113"/>
      <c r="K19" s="114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12"/>
      <c r="I20" s="113"/>
      <c r="J20" s="113"/>
      <c r="K20" s="114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12"/>
      <c r="I21" s="113"/>
      <c r="J21" s="113"/>
      <c r="K21" s="114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12"/>
      <c r="I22" s="113"/>
      <c r="J22" s="113"/>
      <c r="K22" s="114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12"/>
      <c r="I23" s="113"/>
      <c r="J23" s="113"/>
      <c r="K23" s="114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12"/>
      <c r="I24" s="113"/>
      <c r="J24" s="113"/>
      <c r="K24" s="114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12"/>
      <c r="I25" s="113"/>
      <c r="J25" s="113"/>
      <c r="K25" s="114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12"/>
      <c r="I26" s="113"/>
      <c r="J26" s="113"/>
      <c r="K26" s="114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12"/>
      <c r="I27" s="113"/>
      <c r="J27" s="113"/>
      <c r="K27" s="114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12"/>
      <c r="I28" s="113"/>
      <c r="J28" s="113"/>
      <c r="K28" s="114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12"/>
      <c r="I29" s="113"/>
      <c r="J29" s="113"/>
      <c r="K29" s="114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12"/>
      <c r="I30" s="113"/>
      <c r="J30" s="113"/>
      <c r="K30" s="114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12"/>
      <c r="I31" s="113"/>
      <c r="J31" s="113"/>
      <c r="K31" s="114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12"/>
      <c r="I32" s="113"/>
      <c r="J32" s="113"/>
      <c r="K32" s="114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12"/>
      <c r="I33" s="113"/>
      <c r="J33" s="113"/>
      <c r="K33" s="114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12"/>
      <c r="I34" s="113"/>
      <c r="J34" s="113"/>
      <c r="K34" s="114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12"/>
      <c r="I35" s="113"/>
      <c r="J35" s="113"/>
      <c r="K35" s="114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4" priority="2" stopIfTrue="1"/>
  </conditionalFormatting>
  <conditionalFormatting sqref="B30:B36">
    <cfRule type="duplicateValues" dxfId="1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5359F2AC-77AA-4A82-A974-BCD31945F708}"/>
  </dataValidations>
  <pageMargins left="0.7" right="0.7" top="0.75" bottom="0.75" header="0.3" footer="0.3"/>
  <pageSetup paperSize="9" scale="25" fitToWidth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D4DE34CE-AF42-4F15-980B-2A005A34035B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EEA49D0D-372C-4E32-9DD1-3DA0CC5F1C93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29A4-8ACF-4C8F-85EF-D2D052FF9EEB}">
  <sheetPr>
    <pageSetUpPr fitToPage="1"/>
  </sheetPr>
  <dimension ref="A1:W37"/>
  <sheetViews>
    <sheetView topLeftCell="C1" zoomScale="40" zoomScaleNormal="40" workbookViewId="0">
      <selection activeCell="M19" sqref="M19"/>
    </sheetView>
  </sheetViews>
  <sheetFormatPr defaultRowHeight="50.25" x14ac:dyDescent="0.25"/>
  <cols>
    <col min="1" max="1" width="13" style="38" customWidth="1"/>
    <col min="2" max="2" width="31" style="38" customWidth="1"/>
    <col min="3" max="3" width="63" style="38" bestFit="1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46090</v>
      </c>
      <c r="H4" s="46">
        <f>SUM(D12:D36,H12:H36)</f>
        <v>15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15"/>
      <c r="B5" s="115"/>
      <c r="C5" s="115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>
        <v>1019</v>
      </c>
      <c r="C12" s="90" t="str">
        <f>_xlfn.IFNA(VLOOKUP(B12,門店清單!A:B,2,0),"")</f>
        <v>T1-MRSK-SZ-退貨處理倉(斐乐)</v>
      </c>
      <c r="D12" s="56"/>
      <c r="E12" s="57"/>
      <c r="F12" s="57"/>
      <c r="G12" s="69"/>
      <c r="H12" s="76">
        <v>1</v>
      </c>
      <c r="I12" s="67"/>
      <c r="J12" s="67"/>
      <c r="K12" s="77"/>
      <c r="L12" s="81">
        <f>SUM(D12:K12)</f>
        <v>1</v>
      </c>
      <c r="M12" s="88" t="s">
        <v>92</v>
      </c>
      <c r="N12" s="94"/>
    </row>
    <row r="13" spans="1:23" x14ac:dyDescent="0.25">
      <c r="A13" s="53">
        <v>2</v>
      </c>
      <c r="B13" s="55" t="s">
        <v>59</v>
      </c>
      <c r="C13" s="90" t="str">
        <f>_xlfn.IFNA(VLOOKUP(B13,門店清單!A:B,2,0),"")</f>
        <v>WHR</v>
      </c>
      <c r="D13" s="58"/>
      <c r="E13" s="58"/>
      <c r="F13" s="59"/>
      <c r="G13" s="70"/>
      <c r="H13" s="112">
        <v>1</v>
      </c>
      <c r="I13" s="113"/>
      <c r="J13" s="113"/>
      <c r="K13" s="114"/>
      <c r="L13" s="82">
        <f t="shared" ref="L13:L36" si="0">SUM(D13:K13)</f>
        <v>1</v>
      </c>
      <c r="M13" s="88" t="s">
        <v>93</v>
      </c>
      <c r="N13" s="88"/>
    </row>
    <row r="14" spans="1:23" x14ac:dyDescent="0.25">
      <c r="A14" s="53">
        <v>3</v>
      </c>
      <c r="B14" s="55">
        <v>1019</v>
      </c>
      <c r="C14" s="90" t="str">
        <f>_xlfn.IFNA(VLOOKUP(B14,門店清單!A:B,2,0),"")</f>
        <v>T1-MRSK-SZ-退貨處理倉(斐乐)</v>
      </c>
      <c r="D14" s="58"/>
      <c r="E14" s="58"/>
      <c r="F14" s="59"/>
      <c r="G14" s="70"/>
      <c r="H14" s="112">
        <v>3</v>
      </c>
      <c r="I14" s="113"/>
      <c r="J14" s="113"/>
      <c r="K14" s="114"/>
      <c r="L14" s="82">
        <f t="shared" si="0"/>
        <v>3</v>
      </c>
      <c r="M14" s="88" t="s">
        <v>96</v>
      </c>
      <c r="N14" s="88"/>
    </row>
    <row r="15" spans="1:23" x14ac:dyDescent="0.25">
      <c r="A15" s="53">
        <v>4</v>
      </c>
      <c r="B15" s="55">
        <v>1019</v>
      </c>
      <c r="C15" s="90" t="str">
        <f>_xlfn.IFNA(VLOOKUP(B15,門店清單!A:B,2,0),"")</f>
        <v>T1-MRSK-SZ-退貨處理倉(斐乐)</v>
      </c>
      <c r="D15" s="58"/>
      <c r="E15" s="58"/>
      <c r="F15" s="59"/>
      <c r="G15" s="70"/>
      <c r="H15" s="112">
        <v>3</v>
      </c>
      <c r="I15" s="113"/>
      <c r="J15" s="113"/>
      <c r="K15" s="114"/>
      <c r="L15" s="82">
        <f t="shared" si="0"/>
        <v>3</v>
      </c>
      <c r="M15" s="88" t="s">
        <v>97</v>
      </c>
      <c r="N15" s="88"/>
    </row>
    <row r="16" spans="1:23" x14ac:dyDescent="0.25">
      <c r="A16" s="53">
        <v>5</v>
      </c>
      <c r="B16" s="55">
        <v>1019</v>
      </c>
      <c r="C16" s="90" t="str">
        <f>_xlfn.IFNA(VLOOKUP(B16,門店清單!A:B,2,0),"")</f>
        <v>T1-MRSK-SZ-退貨處理倉(斐乐)</v>
      </c>
      <c r="D16" s="58"/>
      <c r="E16" s="58"/>
      <c r="F16" s="59"/>
      <c r="G16" s="70"/>
      <c r="H16" s="112">
        <v>1</v>
      </c>
      <c r="I16" s="113"/>
      <c r="J16" s="113"/>
      <c r="K16" s="114"/>
      <c r="L16" s="82">
        <f t="shared" si="0"/>
        <v>1</v>
      </c>
      <c r="M16" s="88" t="s">
        <v>98</v>
      </c>
      <c r="N16" s="88"/>
    </row>
    <row r="17" spans="1:14" x14ac:dyDescent="0.25">
      <c r="A17" s="53">
        <v>6</v>
      </c>
      <c r="B17" s="55">
        <v>7215</v>
      </c>
      <c r="C17" s="90" t="str">
        <f>_xlfn.IFNA(VLOOKUP(B17,門店清單!A:B,2,0),"")</f>
        <v>板樟堂</v>
      </c>
      <c r="D17" s="58"/>
      <c r="E17" s="58"/>
      <c r="F17" s="59"/>
      <c r="G17" s="70"/>
      <c r="H17" s="112">
        <v>2</v>
      </c>
      <c r="I17" s="113"/>
      <c r="J17" s="113"/>
      <c r="K17" s="114"/>
      <c r="L17" s="82">
        <f t="shared" si="0"/>
        <v>2</v>
      </c>
      <c r="M17" s="88" t="s">
        <v>99</v>
      </c>
      <c r="N17" s="88"/>
    </row>
    <row r="18" spans="1:14" x14ac:dyDescent="0.25">
      <c r="A18" s="53">
        <v>7</v>
      </c>
      <c r="B18" s="55">
        <v>7169</v>
      </c>
      <c r="C18" s="90" t="str">
        <f>_xlfn.IFNA(VLOOKUP(B18,門店清單!A:B,2,0),"")</f>
        <v>City Plaza</v>
      </c>
      <c r="D18" s="58"/>
      <c r="E18" s="58"/>
      <c r="F18" s="59"/>
      <c r="G18" s="70"/>
      <c r="H18" s="112">
        <v>1</v>
      </c>
      <c r="I18" s="113"/>
      <c r="J18" s="113"/>
      <c r="K18" s="114"/>
      <c r="L18" s="82">
        <f t="shared" si="0"/>
        <v>1</v>
      </c>
      <c r="M18" s="88" t="s">
        <v>100</v>
      </c>
      <c r="N18" s="88"/>
    </row>
    <row r="19" spans="1:14" x14ac:dyDescent="0.25">
      <c r="A19" s="53">
        <v>8</v>
      </c>
      <c r="B19" s="55">
        <v>1006</v>
      </c>
      <c r="C19" s="90" t="str">
        <f>_xlfn.IFNA(VLOOKUP(B19,門店清單!A:B,2,0),"")</f>
        <v>A2-MRSK-SZ-贈品倉(斐乐)</v>
      </c>
      <c r="D19" s="58"/>
      <c r="E19" s="58"/>
      <c r="F19" s="59"/>
      <c r="G19" s="70"/>
      <c r="H19" s="112">
        <v>2</v>
      </c>
      <c r="I19" s="113"/>
      <c r="J19" s="113"/>
      <c r="K19" s="114"/>
      <c r="L19" s="82">
        <f t="shared" si="0"/>
        <v>2</v>
      </c>
      <c r="M19" s="88" t="s">
        <v>102</v>
      </c>
      <c r="N19" s="88"/>
    </row>
    <row r="20" spans="1:14" x14ac:dyDescent="0.25">
      <c r="A20" s="53">
        <v>9</v>
      </c>
      <c r="B20" s="55">
        <v>7227</v>
      </c>
      <c r="C20" s="90" t="str">
        <f>_xlfn.IFNA(VLOOKUP(B20,門店清單!A:B,2,0),"")</f>
        <v>澳門新八佰伴Core</v>
      </c>
      <c r="D20" s="58">
        <v>1</v>
      </c>
      <c r="E20" s="58"/>
      <c r="F20" s="59"/>
      <c r="G20" s="70"/>
      <c r="H20" s="112"/>
      <c r="I20" s="113"/>
      <c r="J20" s="113"/>
      <c r="K20" s="114"/>
      <c r="L20" s="82">
        <f t="shared" si="0"/>
        <v>1</v>
      </c>
      <c r="M20" s="88" t="s">
        <v>103</v>
      </c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12"/>
      <c r="I21" s="113"/>
      <c r="J21" s="113"/>
      <c r="K21" s="114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12"/>
      <c r="I22" s="113"/>
      <c r="J22" s="113"/>
      <c r="K22" s="114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12"/>
      <c r="I23" s="113"/>
      <c r="J23" s="113"/>
      <c r="K23" s="114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12"/>
      <c r="I24" s="113"/>
      <c r="J24" s="113"/>
      <c r="K24" s="114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12"/>
      <c r="I25" s="113"/>
      <c r="J25" s="113"/>
      <c r="K25" s="114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12"/>
      <c r="I26" s="113"/>
      <c r="J26" s="113"/>
      <c r="K26" s="114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12"/>
      <c r="I27" s="113"/>
      <c r="J27" s="113"/>
      <c r="K27" s="114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12"/>
      <c r="I28" s="113"/>
      <c r="J28" s="113"/>
      <c r="K28" s="114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12"/>
      <c r="I29" s="113"/>
      <c r="J29" s="113"/>
      <c r="K29" s="114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12"/>
      <c r="I30" s="113"/>
      <c r="J30" s="113"/>
      <c r="K30" s="114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12"/>
      <c r="I31" s="113"/>
      <c r="J31" s="113"/>
      <c r="K31" s="114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12"/>
      <c r="I32" s="113"/>
      <c r="J32" s="113"/>
      <c r="K32" s="114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12"/>
      <c r="I33" s="113"/>
      <c r="J33" s="113"/>
      <c r="K33" s="114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12"/>
      <c r="I34" s="113"/>
      <c r="J34" s="113"/>
      <c r="K34" s="114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12"/>
      <c r="I35" s="113"/>
      <c r="J35" s="113"/>
      <c r="K35" s="114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F37FDDC3-5991-4865-9D93-1B64E0618381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71466E00-94BD-4175-8C9C-0EDD4FADF4DD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84B76E73-FC46-4BCB-A9E2-428B21FE64F8}">
          <x14:formula1>
            <xm:f>門店清單!$A:$A</xm:f>
          </x14:formula1>
          <xm:sqref>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0E237-EAA8-4C19-8591-8C4AE4C5A814}">
  <sheetPr>
    <pageSetUpPr fitToPage="1"/>
  </sheetPr>
  <dimension ref="A1:W37"/>
  <sheetViews>
    <sheetView zoomScale="40" zoomScaleNormal="40" workbookViewId="0">
      <selection activeCell="D18" sqref="D18"/>
    </sheetView>
  </sheetViews>
  <sheetFormatPr defaultRowHeight="50.25" x14ac:dyDescent="0.25"/>
  <cols>
    <col min="1" max="1" width="13" style="38" customWidth="1"/>
    <col min="2" max="2" width="31" style="38" customWidth="1"/>
    <col min="3" max="3" width="63" style="38" bestFit="1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46092</v>
      </c>
      <c r="H4" s="46">
        <f>SUM(D12:D36,H12:H36)</f>
        <v>12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19"/>
      <c r="B5" s="119"/>
      <c r="C5" s="119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>
        <v>1019</v>
      </c>
      <c r="C12" s="90" t="str">
        <f>_xlfn.IFNA(VLOOKUP(B12,門店清單!A:B,2,0),"")</f>
        <v>T1-MRSK-SZ-退貨處理倉(斐乐)</v>
      </c>
      <c r="D12" s="56"/>
      <c r="E12" s="57"/>
      <c r="F12" s="57"/>
      <c r="G12" s="69"/>
      <c r="H12" s="76">
        <v>3</v>
      </c>
      <c r="I12" s="67"/>
      <c r="J12" s="67"/>
      <c r="K12" s="77"/>
      <c r="L12" s="81">
        <f>SUM(D12:K12)</f>
        <v>3</v>
      </c>
      <c r="M12" s="88" t="s">
        <v>104</v>
      </c>
      <c r="N12" s="94"/>
    </row>
    <row r="13" spans="1:23" x14ac:dyDescent="0.25">
      <c r="A13" s="53">
        <v>2</v>
      </c>
      <c r="B13" s="55">
        <v>1019</v>
      </c>
      <c r="C13" s="90" t="str">
        <f>_xlfn.IFNA(VLOOKUP(B13,門店清單!A:B,2,0),"")</f>
        <v>T1-MRSK-SZ-退貨處理倉(斐乐)</v>
      </c>
      <c r="D13" s="58"/>
      <c r="E13" s="58"/>
      <c r="F13" s="59"/>
      <c r="G13" s="70"/>
      <c r="H13" s="116">
        <v>3</v>
      </c>
      <c r="I13" s="117"/>
      <c r="J13" s="117"/>
      <c r="K13" s="118"/>
      <c r="L13" s="82">
        <f t="shared" ref="L13:L36" si="0">SUM(D13:K13)</f>
        <v>3</v>
      </c>
      <c r="M13" s="88" t="s">
        <v>105</v>
      </c>
      <c r="N13" s="88"/>
    </row>
    <row r="14" spans="1:23" x14ac:dyDescent="0.25">
      <c r="A14" s="53">
        <v>3</v>
      </c>
      <c r="B14" s="55">
        <v>1019</v>
      </c>
      <c r="C14" s="90" t="str">
        <f>_xlfn.IFNA(VLOOKUP(B14,門店清單!A:B,2,0),"")</f>
        <v>T1-MRSK-SZ-退貨處理倉(斐乐)</v>
      </c>
      <c r="D14" s="58"/>
      <c r="E14" s="58"/>
      <c r="F14" s="59"/>
      <c r="G14" s="70"/>
      <c r="H14" s="116">
        <v>3</v>
      </c>
      <c r="I14" s="117"/>
      <c r="J14" s="117"/>
      <c r="K14" s="118"/>
      <c r="L14" s="82">
        <f t="shared" si="0"/>
        <v>3</v>
      </c>
      <c r="M14" s="88" t="s">
        <v>106</v>
      </c>
      <c r="N14" s="88"/>
    </row>
    <row r="15" spans="1:23" x14ac:dyDescent="0.25">
      <c r="A15" s="53">
        <v>4</v>
      </c>
      <c r="B15" s="55">
        <v>7227</v>
      </c>
      <c r="C15" s="90" t="str">
        <f>_xlfn.IFNA(VLOOKUP(B15,門店清單!A:B,2,0),"")</f>
        <v>澳門新八佰伴Core</v>
      </c>
      <c r="D15" s="58">
        <v>1</v>
      </c>
      <c r="E15" s="58"/>
      <c r="F15" s="59"/>
      <c r="G15" s="70"/>
      <c r="H15" s="116"/>
      <c r="I15" s="117"/>
      <c r="J15" s="117"/>
      <c r="K15" s="118"/>
      <c r="L15" s="82">
        <f t="shared" si="0"/>
        <v>1</v>
      </c>
      <c r="M15" s="88" t="s">
        <v>107</v>
      </c>
      <c r="N15" s="88"/>
    </row>
    <row r="16" spans="1:23" x14ac:dyDescent="0.25">
      <c r="A16" s="53">
        <v>5</v>
      </c>
      <c r="B16" s="55">
        <v>7215</v>
      </c>
      <c r="C16" s="90" t="str">
        <f>_xlfn.IFNA(VLOOKUP(B16,門店清單!A:B,2,0),"")</f>
        <v>板樟堂</v>
      </c>
      <c r="D16" s="58">
        <v>1</v>
      </c>
      <c r="E16" s="58"/>
      <c r="F16" s="59"/>
      <c r="G16" s="70"/>
      <c r="H16" s="116"/>
      <c r="I16" s="117"/>
      <c r="J16" s="117"/>
      <c r="K16" s="118"/>
      <c r="L16" s="82">
        <f t="shared" si="0"/>
        <v>1</v>
      </c>
      <c r="M16" s="88" t="s">
        <v>108</v>
      </c>
      <c r="N16" s="88"/>
    </row>
    <row r="17" spans="1:14" x14ac:dyDescent="0.25">
      <c r="A17" s="53">
        <v>6</v>
      </c>
      <c r="B17" s="55">
        <v>7167</v>
      </c>
      <c r="C17" s="90" t="str">
        <f>_xlfn.IFNA(VLOOKUP(B17,門店清單!A:B,2,0),"")</f>
        <v>CityWalk</v>
      </c>
      <c r="D17" s="58">
        <v>1</v>
      </c>
      <c r="E17" s="58"/>
      <c r="F17" s="59"/>
      <c r="G17" s="70"/>
      <c r="H17" s="116"/>
      <c r="I17" s="117"/>
      <c r="J17" s="117"/>
      <c r="K17" s="118"/>
      <c r="L17" s="82">
        <f t="shared" si="0"/>
        <v>1</v>
      </c>
      <c r="M17" s="88" t="s">
        <v>109</v>
      </c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16"/>
      <c r="I18" s="117"/>
      <c r="J18" s="117"/>
      <c r="K18" s="118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16"/>
      <c r="I19" s="117"/>
      <c r="J19" s="117"/>
      <c r="K19" s="118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16"/>
      <c r="I20" s="117"/>
      <c r="J20" s="117"/>
      <c r="K20" s="118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16"/>
      <c r="I21" s="117"/>
      <c r="J21" s="117"/>
      <c r="K21" s="118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16"/>
      <c r="I22" s="117"/>
      <c r="J22" s="117"/>
      <c r="K22" s="118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16"/>
      <c r="I23" s="117"/>
      <c r="J23" s="117"/>
      <c r="K23" s="118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16"/>
      <c r="I24" s="117"/>
      <c r="J24" s="117"/>
      <c r="K24" s="118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16"/>
      <c r="I25" s="117"/>
      <c r="J25" s="117"/>
      <c r="K25" s="118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16"/>
      <c r="I26" s="117"/>
      <c r="J26" s="117"/>
      <c r="K26" s="118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16"/>
      <c r="I27" s="117"/>
      <c r="J27" s="117"/>
      <c r="K27" s="118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16"/>
      <c r="I28" s="117"/>
      <c r="J28" s="117"/>
      <c r="K28" s="118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16"/>
      <c r="I29" s="117"/>
      <c r="J29" s="117"/>
      <c r="K29" s="118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16"/>
      <c r="I30" s="117"/>
      <c r="J30" s="117"/>
      <c r="K30" s="118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16"/>
      <c r="I31" s="117"/>
      <c r="J31" s="117"/>
      <c r="K31" s="118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16"/>
      <c r="I32" s="117"/>
      <c r="J32" s="117"/>
      <c r="K32" s="118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16"/>
      <c r="I33" s="117"/>
      <c r="J33" s="117"/>
      <c r="K33" s="118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16"/>
      <c r="I34" s="117"/>
      <c r="J34" s="117"/>
      <c r="K34" s="118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16"/>
      <c r="I35" s="117"/>
      <c r="J35" s="117"/>
      <c r="K35" s="118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0DF92AAB-3346-48FF-B1AE-313EE88E680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51C639D4-864B-43B4-A397-92963E3D833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B7F154C6-54EE-454C-909F-317BB9BC802C}">
          <x14:formula1>
            <xm:f>門店清單!$A:$A</xm:f>
          </x14:formula1>
          <xm:sqref>C3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6B4C-B889-4396-8C12-8459AF677E03}">
  <sheetPr>
    <pageSetUpPr fitToPage="1"/>
  </sheetPr>
  <dimension ref="A1:W37"/>
  <sheetViews>
    <sheetView tabSelected="1" topLeftCell="B1" zoomScale="40" zoomScaleNormal="40" workbookViewId="0">
      <selection activeCell="G15" sqref="G15"/>
    </sheetView>
  </sheetViews>
  <sheetFormatPr defaultRowHeight="50.25" x14ac:dyDescent="0.25"/>
  <cols>
    <col min="1" max="1" width="13" style="38" customWidth="1"/>
    <col min="2" max="2" width="31" style="38" customWidth="1"/>
    <col min="3" max="3" width="51.75" style="38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>
        <v>46093</v>
      </c>
      <c r="H4" s="46">
        <f>SUM(D12:D36,H12:H36)</f>
        <v>6</v>
      </c>
      <c r="I4" s="46">
        <f>SUM(E12:E36,I12:I36)</f>
        <v>0</v>
      </c>
      <c r="J4" s="46">
        <f>SUM(F12:F36,J12:J36)</f>
        <v>0</v>
      </c>
      <c r="K4" s="46">
        <f>SUM(G12:G36,K12:K36)</f>
        <v>2</v>
      </c>
    </row>
    <row r="5" spans="1:23" x14ac:dyDescent="0.25">
      <c r="A5" s="123"/>
      <c r="B5" s="123"/>
      <c r="C5" s="123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>
        <v>1019</v>
      </c>
      <c r="C12" s="90" t="str">
        <f>_xlfn.IFNA(VLOOKUP(B12,門店清單!A:B,2,0),"")</f>
        <v>T1-MRSK-SZ-退貨處理倉(斐乐)</v>
      </c>
      <c r="D12" s="56"/>
      <c r="E12" s="57"/>
      <c r="F12" s="57"/>
      <c r="G12" s="69"/>
      <c r="H12" s="76">
        <v>3</v>
      </c>
      <c r="I12" s="67"/>
      <c r="J12" s="67"/>
      <c r="K12" s="77"/>
      <c r="L12" s="81">
        <f>SUM(D12:K12)</f>
        <v>3</v>
      </c>
      <c r="M12" s="88" t="s">
        <v>110</v>
      </c>
      <c r="N12" s="94"/>
    </row>
    <row r="13" spans="1:23" x14ac:dyDescent="0.25">
      <c r="A13" s="53">
        <v>2</v>
      </c>
      <c r="B13" s="55">
        <v>1019</v>
      </c>
      <c r="C13" s="90" t="str">
        <f>_xlfn.IFNA(VLOOKUP(B13,門店清單!A:B,2,0),"")</f>
        <v>T1-MRSK-SZ-退貨處理倉(斐乐)</v>
      </c>
      <c r="D13" s="58"/>
      <c r="E13" s="58"/>
      <c r="F13" s="59"/>
      <c r="G13" s="70"/>
      <c r="H13" s="120">
        <v>3</v>
      </c>
      <c r="I13" s="121"/>
      <c r="J13" s="121"/>
      <c r="K13" s="122"/>
      <c r="L13" s="82">
        <f t="shared" ref="L13:L36" si="0">SUM(D13:K13)</f>
        <v>3</v>
      </c>
      <c r="M13" s="88" t="s">
        <v>111</v>
      </c>
      <c r="N13" s="88"/>
    </row>
    <row r="14" spans="1:23" x14ac:dyDescent="0.25">
      <c r="A14" s="53">
        <v>3</v>
      </c>
      <c r="B14" s="55">
        <v>7226</v>
      </c>
      <c r="C14" s="90" t="str">
        <f>_xlfn.IFNA(VLOOKUP(B14,門店清單!A:B,2,0),"")</f>
        <v>倫敦人</v>
      </c>
      <c r="D14" s="58"/>
      <c r="E14" s="58"/>
      <c r="F14" s="59"/>
      <c r="G14" s="70">
        <v>2</v>
      </c>
      <c r="H14" s="120"/>
      <c r="I14" s="121"/>
      <c r="J14" s="121"/>
      <c r="K14" s="122"/>
      <c r="L14" s="82">
        <f t="shared" si="0"/>
        <v>2</v>
      </c>
      <c r="M14" s="88" t="s">
        <v>112</v>
      </c>
      <c r="N14" s="88"/>
    </row>
    <row r="15" spans="1:23" x14ac:dyDescent="0.25">
      <c r="A15" s="53">
        <v>4</v>
      </c>
      <c r="B15" s="55"/>
      <c r="C15" s="90" t="str">
        <f>_xlfn.IFNA(VLOOKUP(B15,門店清單!A:B,2,0),"")</f>
        <v/>
      </c>
      <c r="D15" s="58"/>
      <c r="E15" s="58"/>
      <c r="F15" s="59"/>
      <c r="G15" s="70"/>
      <c r="H15" s="120"/>
      <c r="I15" s="121"/>
      <c r="J15" s="121"/>
      <c r="K15" s="122"/>
      <c r="L15" s="82">
        <f t="shared" si="0"/>
        <v>0</v>
      </c>
      <c r="M15" s="88"/>
      <c r="N15" s="88"/>
    </row>
    <row r="16" spans="1:23" x14ac:dyDescent="0.25">
      <c r="A16" s="53">
        <v>5</v>
      </c>
      <c r="B16" s="55"/>
      <c r="C16" s="90" t="str">
        <f>_xlfn.IFNA(VLOOKUP(B16,門店清單!A:B,2,0),"")</f>
        <v/>
      </c>
      <c r="D16" s="58"/>
      <c r="E16" s="58"/>
      <c r="F16" s="59"/>
      <c r="G16" s="70"/>
      <c r="H16" s="120"/>
      <c r="I16" s="121"/>
      <c r="J16" s="121"/>
      <c r="K16" s="122"/>
      <c r="L16" s="82">
        <f t="shared" si="0"/>
        <v>0</v>
      </c>
      <c r="M16" s="88"/>
      <c r="N16" s="88"/>
    </row>
    <row r="17" spans="1:14" x14ac:dyDescent="0.25">
      <c r="A17" s="53">
        <v>6</v>
      </c>
      <c r="B17" s="55"/>
      <c r="C17" s="90" t="str">
        <f>_xlfn.IFNA(VLOOKUP(B17,門店清單!A:B,2,0),"")</f>
        <v/>
      </c>
      <c r="D17" s="58"/>
      <c r="E17" s="58"/>
      <c r="F17" s="59"/>
      <c r="G17" s="70"/>
      <c r="H17" s="120"/>
      <c r="I17" s="121"/>
      <c r="J17" s="121"/>
      <c r="K17" s="122"/>
      <c r="L17" s="82">
        <f t="shared" si="0"/>
        <v>0</v>
      </c>
      <c r="M17" s="88"/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20"/>
      <c r="I18" s="121"/>
      <c r="J18" s="121"/>
      <c r="K18" s="122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20"/>
      <c r="I19" s="121"/>
      <c r="J19" s="121"/>
      <c r="K19" s="122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20"/>
      <c r="I20" s="121"/>
      <c r="J20" s="121"/>
      <c r="K20" s="122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20"/>
      <c r="I21" s="121"/>
      <c r="J21" s="121"/>
      <c r="K21" s="122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20"/>
      <c r="I22" s="121"/>
      <c r="J22" s="121"/>
      <c r="K22" s="122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20"/>
      <c r="I23" s="121"/>
      <c r="J23" s="121"/>
      <c r="K23" s="122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20"/>
      <c r="I24" s="121"/>
      <c r="J24" s="121"/>
      <c r="K24" s="122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20"/>
      <c r="I25" s="121"/>
      <c r="J25" s="121"/>
      <c r="K25" s="122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20"/>
      <c r="I26" s="121"/>
      <c r="J26" s="121"/>
      <c r="K26" s="122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20"/>
      <c r="I27" s="121"/>
      <c r="J27" s="121"/>
      <c r="K27" s="122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20"/>
      <c r="I28" s="121"/>
      <c r="J28" s="121"/>
      <c r="K28" s="122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20"/>
      <c r="I29" s="121"/>
      <c r="J29" s="121"/>
      <c r="K29" s="122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20"/>
      <c r="I30" s="121"/>
      <c r="J30" s="121"/>
      <c r="K30" s="122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20"/>
      <c r="I31" s="121"/>
      <c r="J31" s="121"/>
      <c r="K31" s="122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20"/>
      <c r="I32" s="121"/>
      <c r="J32" s="121"/>
      <c r="K32" s="122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20"/>
      <c r="I33" s="121"/>
      <c r="J33" s="121"/>
      <c r="K33" s="122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20"/>
      <c r="I34" s="121"/>
      <c r="J34" s="121"/>
      <c r="K34" s="122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20"/>
      <c r="I35" s="121"/>
      <c r="J35" s="121"/>
      <c r="K35" s="122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60453C0-EE6E-46E7-9212-EF4386551B56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7C9C3763-F49F-4D74-8E96-1335FD2E75CE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8A7AFA30-6D72-435F-8069-C97BB7A8720D}">
          <x14:formula1>
            <xm:f>門店清單!$A:$A</xm:f>
          </x14:formula1>
          <xm:sqref>C3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12627-E79A-48B8-81AE-DFF6802B14F2}">
  <dimension ref="A1:W37"/>
  <sheetViews>
    <sheetView zoomScale="85" zoomScaleNormal="85" workbookViewId="0">
      <selection sqref="A1:XFD1048576"/>
    </sheetView>
  </sheetViews>
  <sheetFormatPr defaultRowHeight="50.25" x14ac:dyDescent="0.25"/>
  <cols>
    <col min="1" max="1" width="13" style="38" customWidth="1"/>
    <col min="2" max="2" width="31" style="38" customWidth="1"/>
    <col min="3" max="3" width="51.75" style="38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/>
      <c r="H4" s="46">
        <f>SUM(D12:D36,H12:H36)</f>
        <v>0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27"/>
      <c r="B5" s="127"/>
      <c r="C5" s="127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/>
      <c r="C12" s="90" t="str">
        <f>_xlfn.IFNA(VLOOKUP(B12,門店清單!A:B,2,0),"")</f>
        <v/>
      </c>
      <c r="D12" s="56"/>
      <c r="E12" s="57"/>
      <c r="F12" s="57"/>
      <c r="G12" s="69"/>
      <c r="H12" s="76"/>
      <c r="I12" s="67"/>
      <c r="J12" s="67"/>
      <c r="K12" s="77"/>
      <c r="L12" s="81">
        <f>SUM(D12:K12)</f>
        <v>0</v>
      </c>
      <c r="M12" s="88"/>
      <c r="N12" s="94"/>
    </row>
    <row r="13" spans="1:23" x14ac:dyDescent="0.25">
      <c r="A13" s="53">
        <v>2</v>
      </c>
      <c r="B13" s="55"/>
      <c r="C13" s="90" t="str">
        <f>_xlfn.IFNA(VLOOKUP(B13,門店清單!A:B,2,0),"")</f>
        <v/>
      </c>
      <c r="D13" s="58"/>
      <c r="E13" s="58"/>
      <c r="F13" s="59"/>
      <c r="G13" s="70"/>
      <c r="H13" s="124"/>
      <c r="I13" s="125"/>
      <c r="J13" s="125"/>
      <c r="K13" s="126"/>
      <c r="L13" s="82">
        <f t="shared" ref="L13:L36" si="0">SUM(D13:K13)</f>
        <v>0</v>
      </c>
      <c r="M13" s="88"/>
      <c r="N13" s="88"/>
    </row>
    <row r="14" spans="1:23" x14ac:dyDescent="0.25">
      <c r="A14" s="53">
        <v>3</v>
      </c>
      <c r="B14" s="55"/>
      <c r="C14" s="90" t="str">
        <f>_xlfn.IFNA(VLOOKUP(B14,門店清單!A:B,2,0),"")</f>
        <v/>
      </c>
      <c r="D14" s="58"/>
      <c r="E14" s="58"/>
      <c r="F14" s="59"/>
      <c r="G14" s="70"/>
      <c r="H14" s="124"/>
      <c r="I14" s="125"/>
      <c r="J14" s="125"/>
      <c r="K14" s="126"/>
      <c r="L14" s="82">
        <f t="shared" si="0"/>
        <v>0</v>
      </c>
      <c r="M14" s="88"/>
      <c r="N14" s="88"/>
    </row>
    <row r="15" spans="1:23" x14ac:dyDescent="0.25">
      <c r="A15" s="53">
        <v>4</v>
      </c>
      <c r="B15" s="55"/>
      <c r="C15" s="90" t="str">
        <f>_xlfn.IFNA(VLOOKUP(B15,門店清單!A:B,2,0),"")</f>
        <v/>
      </c>
      <c r="D15" s="58"/>
      <c r="E15" s="58"/>
      <c r="F15" s="59"/>
      <c r="G15" s="70"/>
      <c r="H15" s="124"/>
      <c r="I15" s="125"/>
      <c r="J15" s="125"/>
      <c r="K15" s="126"/>
      <c r="L15" s="82">
        <f t="shared" si="0"/>
        <v>0</v>
      </c>
      <c r="M15" s="88"/>
      <c r="N15" s="88"/>
    </row>
    <row r="16" spans="1:23" x14ac:dyDescent="0.25">
      <c r="A16" s="53">
        <v>5</v>
      </c>
      <c r="B16" s="55"/>
      <c r="C16" s="90" t="str">
        <f>_xlfn.IFNA(VLOOKUP(B16,門店清單!A:B,2,0),"")</f>
        <v/>
      </c>
      <c r="D16" s="58"/>
      <c r="E16" s="58"/>
      <c r="F16" s="59"/>
      <c r="G16" s="70"/>
      <c r="H16" s="124"/>
      <c r="I16" s="125"/>
      <c r="J16" s="125"/>
      <c r="K16" s="126"/>
      <c r="L16" s="82">
        <f t="shared" si="0"/>
        <v>0</v>
      </c>
      <c r="M16" s="88"/>
      <c r="N16" s="88"/>
    </row>
    <row r="17" spans="1:14" x14ac:dyDescent="0.25">
      <c r="A17" s="53">
        <v>6</v>
      </c>
      <c r="B17" s="55"/>
      <c r="C17" s="90" t="str">
        <f>_xlfn.IFNA(VLOOKUP(B17,門店清單!A:B,2,0),"")</f>
        <v/>
      </c>
      <c r="D17" s="58"/>
      <c r="E17" s="58"/>
      <c r="F17" s="59"/>
      <c r="G17" s="70"/>
      <c r="H17" s="124"/>
      <c r="I17" s="125"/>
      <c r="J17" s="125"/>
      <c r="K17" s="126"/>
      <c r="L17" s="82">
        <f t="shared" si="0"/>
        <v>0</v>
      </c>
      <c r="M17" s="88"/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24"/>
      <c r="I18" s="125"/>
      <c r="J18" s="125"/>
      <c r="K18" s="126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24"/>
      <c r="I19" s="125"/>
      <c r="J19" s="125"/>
      <c r="K19" s="126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24"/>
      <c r="I20" s="125"/>
      <c r="J20" s="125"/>
      <c r="K20" s="126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24"/>
      <c r="I21" s="125"/>
      <c r="J21" s="125"/>
      <c r="K21" s="126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24"/>
      <c r="I22" s="125"/>
      <c r="J22" s="125"/>
      <c r="K22" s="126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24"/>
      <c r="I23" s="125"/>
      <c r="J23" s="125"/>
      <c r="K23" s="126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24"/>
      <c r="I24" s="125"/>
      <c r="J24" s="125"/>
      <c r="K24" s="126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24"/>
      <c r="I25" s="125"/>
      <c r="J25" s="125"/>
      <c r="K25" s="126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24"/>
      <c r="I26" s="125"/>
      <c r="J26" s="125"/>
      <c r="K26" s="126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24"/>
      <c r="I27" s="125"/>
      <c r="J27" s="125"/>
      <c r="K27" s="126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24"/>
      <c r="I28" s="125"/>
      <c r="J28" s="125"/>
      <c r="K28" s="126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24"/>
      <c r="I29" s="125"/>
      <c r="J29" s="125"/>
      <c r="K29" s="126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24"/>
      <c r="I30" s="125"/>
      <c r="J30" s="125"/>
      <c r="K30" s="126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24"/>
      <c r="I31" s="125"/>
      <c r="J31" s="125"/>
      <c r="K31" s="126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24"/>
      <c r="I32" s="125"/>
      <c r="J32" s="125"/>
      <c r="K32" s="126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24"/>
      <c r="I33" s="125"/>
      <c r="J33" s="125"/>
      <c r="K33" s="126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24"/>
      <c r="I34" s="125"/>
      <c r="J34" s="125"/>
      <c r="K34" s="126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24"/>
      <c r="I35" s="125"/>
      <c r="J35" s="125"/>
      <c r="K35" s="126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8F6FB382-ECDB-40E2-9AF2-954C2717FD7B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6FD2B67F-212F-48FF-B4CE-D29B647B4C14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B3656097-1F79-40D7-B507-80B997954FDF}">
          <x14:formula1>
            <xm:f>門店清單!$A:$A</xm:f>
          </x14:formula1>
          <xm:sqref>B12:B31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71ED-FA7A-4E8F-AE0E-EDF945D5FFD4}">
  <dimension ref="A1:W37"/>
  <sheetViews>
    <sheetView workbookViewId="0">
      <selection sqref="A1:XFD1048576"/>
    </sheetView>
  </sheetViews>
  <sheetFormatPr defaultRowHeight="50.25" x14ac:dyDescent="0.25"/>
  <cols>
    <col min="1" max="1" width="13" style="38" customWidth="1"/>
    <col min="2" max="2" width="31" style="38" customWidth="1"/>
    <col min="3" max="3" width="51.75" style="38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/>
      <c r="H4" s="46">
        <f>SUM(D12:D36,H12:H36)</f>
        <v>0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27"/>
      <c r="B5" s="127"/>
      <c r="C5" s="127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/>
      <c r="C12" s="90" t="str">
        <f>_xlfn.IFNA(VLOOKUP(B12,門店清單!A:B,2,0),"")</f>
        <v/>
      </c>
      <c r="D12" s="56"/>
      <c r="E12" s="57"/>
      <c r="F12" s="57"/>
      <c r="G12" s="69"/>
      <c r="H12" s="76"/>
      <c r="I12" s="67"/>
      <c r="J12" s="67"/>
      <c r="K12" s="77"/>
      <c r="L12" s="81">
        <f>SUM(D12:K12)</f>
        <v>0</v>
      </c>
      <c r="M12" s="88"/>
      <c r="N12" s="94"/>
    </row>
    <row r="13" spans="1:23" x14ac:dyDescent="0.25">
      <c r="A13" s="53">
        <v>2</v>
      </c>
      <c r="B13" s="55"/>
      <c r="C13" s="90" t="str">
        <f>_xlfn.IFNA(VLOOKUP(B13,門店清單!A:B,2,0),"")</f>
        <v/>
      </c>
      <c r="D13" s="58"/>
      <c r="E13" s="58"/>
      <c r="F13" s="59"/>
      <c r="G13" s="70"/>
      <c r="H13" s="124"/>
      <c r="I13" s="125"/>
      <c r="J13" s="125"/>
      <c r="K13" s="126"/>
      <c r="L13" s="82">
        <f t="shared" ref="L13:L36" si="0">SUM(D13:K13)</f>
        <v>0</v>
      </c>
      <c r="M13" s="88"/>
      <c r="N13" s="88"/>
    </row>
    <row r="14" spans="1:23" x14ac:dyDescent="0.25">
      <c r="A14" s="53">
        <v>3</v>
      </c>
      <c r="B14" s="55"/>
      <c r="C14" s="90" t="str">
        <f>_xlfn.IFNA(VLOOKUP(B14,門店清單!A:B,2,0),"")</f>
        <v/>
      </c>
      <c r="D14" s="58"/>
      <c r="E14" s="58"/>
      <c r="F14" s="59"/>
      <c r="G14" s="70"/>
      <c r="H14" s="124"/>
      <c r="I14" s="125"/>
      <c r="J14" s="125"/>
      <c r="K14" s="126"/>
      <c r="L14" s="82">
        <f t="shared" si="0"/>
        <v>0</v>
      </c>
      <c r="M14" s="88"/>
      <c r="N14" s="88"/>
    </row>
    <row r="15" spans="1:23" x14ac:dyDescent="0.25">
      <c r="A15" s="53">
        <v>4</v>
      </c>
      <c r="B15" s="55"/>
      <c r="C15" s="90" t="str">
        <f>_xlfn.IFNA(VLOOKUP(B15,門店清單!A:B,2,0),"")</f>
        <v/>
      </c>
      <c r="D15" s="58"/>
      <c r="E15" s="58"/>
      <c r="F15" s="59"/>
      <c r="G15" s="70"/>
      <c r="H15" s="124"/>
      <c r="I15" s="125"/>
      <c r="J15" s="125"/>
      <c r="K15" s="126"/>
      <c r="L15" s="82">
        <f t="shared" si="0"/>
        <v>0</v>
      </c>
      <c r="M15" s="88"/>
      <c r="N15" s="88"/>
    </row>
    <row r="16" spans="1:23" x14ac:dyDescent="0.25">
      <c r="A16" s="53">
        <v>5</v>
      </c>
      <c r="B16" s="55"/>
      <c r="C16" s="90" t="str">
        <f>_xlfn.IFNA(VLOOKUP(B16,門店清單!A:B,2,0),"")</f>
        <v/>
      </c>
      <c r="D16" s="58"/>
      <c r="E16" s="58"/>
      <c r="F16" s="59"/>
      <c r="G16" s="70"/>
      <c r="H16" s="124"/>
      <c r="I16" s="125"/>
      <c r="J16" s="125"/>
      <c r="K16" s="126"/>
      <c r="L16" s="82">
        <f t="shared" si="0"/>
        <v>0</v>
      </c>
      <c r="M16" s="88"/>
      <c r="N16" s="88"/>
    </row>
    <row r="17" spans="1:14" x14ac:dyDescent="0.25">
      <c r="A17" s="53">
        <v>6</v>
      </c>
      <c r="B17" s="55"/>
      <c r="C17" s="90" t="str">
        <f>_xlfn.IFNA(VLOOKUP(B17,門店清單!A:B,2,0),"")</f>
        <v/>
      </c>
      <c r="D17" s="58"/>
      <c r="E17" s="58"/>
      <c r="F17" s="59"/>
      <c r="G17" s="70"/>
      <c r="H17" s="124"/>
      <c r="I17" s="125"/>
      <c r="J17" s="125"/>
      <c r="K17" s="126"/>
      <c r="L17" s="82">
        <f t="shared" si="0"/>
        <v>0</v>
      </c>
      <c r="M17" s="88"/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24"/>
      <c r="I18" s="125"/>
      <c r="J18" s="125"/>
      <c r="K18" s="126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24"/>
      <c r="I19" s="125"/>
      <c r="J19" s="125"/>
      <c r="K19" s="126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24"/>
      <c r="I20" s="125"/>
      <c r="J20" s="125"/>
      <c r="K20" s="126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24"/>
      <c r="I21" s="125"/>
      <c r="J21" s="125"/>
      <c r="K21" s="126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24"/>
      <c r="I22" s="125"/>
      <c r="J22" s="125"/>
      <c r="K22" s="126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24"/>
      <c r="I23" s="125"/>
      <c r="J23" s="125"/>
      <c r="K23" s="126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24"/>
      <c r="I24" s="125"/>
      <c r="J24" s="125"/>
      <c r="K24" s="126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24"/>
      <c r="I25" s="125"/>
      <c r="J25" s="125"/>
      <c r="K25" s="126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24"/>
      <c r="I26" s="125"/>
      <c r="J26" s="125"/>
      <c r="K26" s="126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24"/>
      <c r="I27" s="125"/>
      <c r="J27" s="125"/>
      <c r="K27" s="126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24"/>
      <c r="I28" s="125"/>
      <c r="J28" s="125"/>
      <c r="K28" s="126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24"/>
      <c r="I29" s="125"/>
      <c r="J29" s="125"/>
      <c r="K29" s="126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24"/>
      <c r="I30" s="125"/>
      <c r="J30" s="125"/>
      <c r="K30" s="126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24"/>
      <c r="I31" s="125"/>
      <c r="J31" s="125"/>
      <c r="K31" s="126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24"/>
      <c r="I32" s="125"/>
      <c r="J32" s="125"/>
      <c r="K32" s="126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24"/>
      <c r="I33" s="125"/>
      <c r="J33" s="125"/>
      <c r="K33" s="126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24"/>
      <c r="I34" s="125"/>
      <c r="J34" s="125"/>
      <c r="K34" s="126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24"/>
      <c r="I35" s="125"/>
      <c r="J35" s="125"/>
      <c r="K35" s="126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2C4D6233-055D-4937-B6EF-AA6F9FD2F209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80C8A645-EF85-4601-B8AD-6CDB060F34D7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F4D79E0-FA4A-4C1D-BD51-B0D002E8BCA1}">
          <x14:formula1>
            <xm:f>門店清單!$A:$A</xm:f>
          </x14:formula1>
          <xm:sqref>B12:B31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dimension ref="A1:W37"/>
  <sheetViews>
    <sheetView zoomScale="40" zoomScaleNormal="40" workbookViewId="0">
      <selection sqref="A1:XFD1048576"/>
    </sheetView>
  </sheetViews>
  <sheetFormatPr defaultRowHeight="50.25" x14ac:dyDescent="0.25"/>
  <cols>
    <col min="1" max="1" width="13" style="38" customWidth="1"/>
    <col min="2" max="2" width="31" style="38" customWidth="1"/>
    <col min="3" max="3" width="51.75" style="38" customWidth="1"/>
    <col min="4" max="4" width="23.125" style="38" customWidth="1"/>
    <col min="5" max="11" width="21.375" style="38" customWidth="1"/>
    <col min="12" max="12" width="18.25" style="38" customWidth="1"/>
    <col min="13" max="13" width="161.75" style="38" customWidth="1"/>
    <col min="14" max="14" width="41.375" style="38" customWidth="1"/>
    <col min="15" max="16384" width="9" style="38"/>
  </cols>
  <sheetData>
    <row r="1" spans="1:23" ht="51" thickBot="1" x14ac:dyDescent="0.3"/>
    <row r="2" spans="1:23" ht="51" thickBot="1" x14ac:dyDescent="0.3">
      <c r="H2" s="138" t="s">
        <v>18</v>
      </c>
      <c r="I2" s="139"/>
      <c r="J2" s="140"/>
      <c r="K2" s="141"/>
    </row>
    <row r="3" spans="1:23" ht="42.75" customHeight="1" x14ac:dyDescent="0.25">
      <c r="A3" s="142" t="s">
        <v>7</v>
      </c>
      <c r="B3" s="142"/>
      <c r="C3" s="39">
        <v>7211</v>
      </c>
      <c r="E3" s="40"/>
      <c r="F3" s="40"/>
      <c r="G3" s="40"/>
      <c r="H3" s="41" t="s">
        <v>1</v>
      </c>
      <c r="I3" s="42" t="s">
        <v>19</v>
      </c>
      <c r="J3" s="43" t="s">
        <v>2</v>
      </c>
      <c r="K3" s="43" t="s">
        <v>12</v>
      </c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ht="42.75" customHeight="1" x14ac:dyDescent="0.25">
      <c r="A4" s="143" t="s">
        <v>11</v>
      </c>
      <c r="B4" s="143"/>
      <c r="C4" s="45"/>
      <c r="H4" s="46">
        <f>SUM(D12:D36,H12:H36)</f>
        <v>0</v>
      </c>
      <c r="I4" s="46">
        <f>SUM(E12:E36,I12:I36)</f>
        <v>0</v>
      </c>
      <c r="J4" s="46">
        <f>SUM(F12:F36,J12:J36)</f>
        <v>0</v>
      </c>
      <c r="K4" s="46">
        <f>SUM(G12:G36,K12:K36)</f>
        <v>0</v>
      </c>
    </row>
    <row r="5" spans="1:23" x14ac:dyDescent="0.25">
      <c r="A5" s="108"/>
      <c r="B5" s="108"/>
      <c r="C5" s="108"/>
      <c r="D5" s="47"/>
      <c r="H5" s="47"/>
      <c r="I5" s="47"/>
      <c r="J5" s="47"/>
      <c r="K5" s="47"/>
    </row>
    <row r="6" spans="1:23" ht="51" thickBot="1" x14ac:dyDescent="0.3">
      <c r="E6" s="95"/>
      <c r="F6" s="96" t="s">
        <v>60</v>
      </c>
      <c r="G6" s="97"/>
      <c r="H6" s="97"/>
      <c r="I6" s="95"/>
      <c r="J6" s="96" t="s">
        <v>61</v>
      </c>
      <c r="K6" s="97"/>
      <c r="L6" s="97"/>
      <c r="M6" s="95"/>
    </row>
    <row r="7" spans="1:23" ht="51" thickBot="1" x14ac:dyDescent="0.3"/>
    <row r="8" spans="1:23" ht="48" customHeight="1" thickBot="1" x14ac:dyDescent="0.3">
      <c r="B8" s="144" t="s">
        <v>10</v>
      </c>
      <c r="C8" s="145"/>
      <c r="D8" s="145"/>
      <c r="E8" s="145"/>
      <c r="F8" s="145"/>
      <c r="G8" s="145"/>
      <c r="H8" s="145"/>
      <c r="I8" s="145"/>
      <c r="J8" s="145"/>
      <c r="K8" s="145"/>
      <c r="L8" s="146"/>
      <c r="M8" s="93"/>
      <c r="N8" s="48"/>
    </row>
    <row r="9" spans="1:23" ht="46.5" customHeight="1" x14ac:dyDescent="0.25">
      <c r="B9" s="147" t="s">
        <v>7</v>
      </c>
      <c r="C9" s="148"/>
      <c r="D9" s="148"/>
      <c r="E9" s="148"/>
      <c r="F9" s="148"/>
      <c r="G9" s="149"/>
      <c r="H9" s="150" t="s">
        <v>9</v>
      </c>
      <c r="I9" s="151"/>
      <c r="J9" s="151"/>
      <c r="K9" s="152"/>
      <c r="L9" s="153" t="s">
        <v>5</v>
      </c>
      <c r="M9" s="128" t="s">
        <v>14</v>
      </c>
      <c r="N9" s="128" t="s">
        <v>58</v>
      </c>
    </row>
    <row r="10" spans="1:23" x14ac:dyDescent="0.25">
      <c r="B10" s="131" t="s">
        <v>4</v>
      </c>
      <c r="C10" s="132"/>
      <c r="D10" s="132"/>
      <c r="E10" s="132"/>
      <c r="F10" s="132"/>
      <c r="G10" s="133"/>
      <c r="H10" s="134" t="s">
        <v>0</v>
      </c>
      <c r="I10" s="135"/>
      <c r="J10" s="136"/>
      <c r="K10" s="137"/>
      <c r="L10" s="154"/>
      <c r="M10" s="129"/>
      <c r="N10" s="129"/>
    </row>
    <row r="11" spans="1:23" ht="57" customHeight="1" thickBot="1" x14ac:dyDescent="0.3">
      <c r="A11" s="49" t="s">
        <v>6</v>
      </c>
      <c r="B11" s="87" t="s">
        <v>17</v>
      </c>
      <c r="C11" s="91" t="s">
        <v>54</v>
      </c>
      <c r="D11" s="86" t="s">
        <v>1</v>
      </c>
      <c r="E11" s="50" t="s">
        <v>19</v>
      </c>
      <c r="F11" s="51" t="s">
        <v>2</v>
      </c>
      <c r="G11" s="68" t="s">
        <v>12</v>
      </c>
      <c r="H11" s="84" t="s">
        <v>1</v>
      </c>
      <c r="I11" s="85" t="s">
        <v>19</v>
      </c>
      <c r="J11" s="52" t="s">
        <v>2</v>
      </c>
      <c r="K11" s="75" t="s">
        <v>12</v>
      </c>
      <c r="L11" s="155"/>
      <c r="M11" s="130"/>
      <c r="N11" s="130"/>
    </row>
    <row r="12" spans="1:23" x14ac:dyDescent="0.25">
      <c r="A12" s="53">
        <v>1</v>
      </c>
      <c r="B12" s="54"/>
      <c r="C12" s="90" t="str">
        <f>_xlfn.IFNA(VLOOKUP(B12,門店清單!A:B,2,0),"")</f>
        <v/>
      </c>
      <c r="D12" s="56"/>
      <c r="E12" s="57"/>
      <c r="F12" s="57"/>
      <c r="G12" s="69"/>
      <c r="H12" s="76"/>
      <c r="I12" s="67"/>
      <c r="J12" s="67"/>
      <c r="K12" s="77"/>
      <c r="L12" s="81">
        <f>SUM(D12:K12)</f>
        <v>0</v>
      </c>
      <c r="M12" s="88"/>
      <c r="N12" s="94"/>
    </row>
    <row r="13" spans="1:23" x14ac:dyDescent="0.25">
      <c r="A13" s="53">
        <v>2</v>
      </c>
      <c r="B13" s="55"/>
      <c r="C13" s="90" t="str">
        <f>_xlfn.IFNA(VLOOKUP(B13,門店清單!A:B,2,0),"")</f>
        <v/>
      </c>
      <c r="D13" s="58"/>
      <c r="E13" s="58"/>
      <c r="F13" s="59"/>
      <c r="G13" s="70"/>
      <c r="H13" s="109"/>
      <c r="I13" s="110"/>
      <c r="J13" s="110"/>
      <c r="K13" s="111"/>
      <c r="L13" s="82">
        <f t="shared" ref="L13:L36" si="0">SUM(D13:K13)</f>
        <v>0</v>
      </c>
      <c r="M13" s="88"/>
      <c r="N13" s="88"/>
    </row>
    <row r="14" spans="1:23" x14ac:dyDescent="0.25">
      <c r="A14" s="53">
        <v>3</v>
      </c>
      <c r="B14" s="55"/>
      <c r="C14" s="90" t="str">
        <f>_xlfn.IFNA(VLOOKUP(B14,門店清單!A:B,2,0),"")</f>
        <v/>
      </c>
      <c r="D14" s="58"/>
      <c r="E14" s="58"/>
      <c r="F14" s="59"/>
      <c r="G14" s="70"/>
      <c r="H14" s="109"/>
      <c r="I14" s="110"/>
      <c r="J14" s="110"/>
      <c r="K14" s="111"/>
      <c r="L14" s="82">
        <f t="shared" si="0"/>
        <v>0</v>
      </c>
      <c r="M14" s="88"/>
      <c r="N14" s="88"/>
    </row>
    <row r="15" spans="1:23" x14ac:dyDescent="0.25">
      <c r="A15" s="53">
        <v>4</v>
      </c>
      <c r="B15" s="55"/>
      <c r="C15" s="90" t="str">
        <f>_xlfn.IFNA(VLOOKUP(B15,門店清單!A:B,2,0),"")</f>
        <v/>
      </c>
      <c r="D15" s="58"/>
      <c r="E15" s="58"/>
      <c r="F15" s="59"/>
      <c r="G15" s="70"/>
      <c r="H15" s="109"/>
      <c r="I15" s="110"/>
      <c r="J15" s="110"/>
      <c r="K15" s="111"/>
      <c r="L15" s="82">
        <f t="shared" si="0"/>
        <v>0</v>
      </c>
      <c r="M15" s="88"/>
      <c r="N15" s="88"/>
    </row>
    <row r="16" spans="1:23" x14ac:dyDescent="0.25">
      <c r="A16" s="53">
        <v>5</v>
      </c>
      <c r="B16" s="55"/>
      <c r="C16" s="90" t="str">
        <f>_xlfn.IFNA(VLOOKUP(B16,門店清單!A:B,2,0),"")</f>
        <v/>
      </c>
      <c r="D16" s="58"/>
      <c r="E16" s="58"/>
      <c r="F16" s="59"/>
      <c r="G16" s="70"/>
      <c r="H16" s="109"/>
      <c r="I16" s="110"/>
      <c r="J16" s="110"/>
      <c r="K16" s="111"/>
      <c r="L16" s="82">
        <f t="shared" si="0"/>
        <v>0</v>
      </c>
      <c r="M16" s="88"/>
      <c r="N16" s="88"/>
    </row>
    <row r="17" spans="1:14" x14ac:dyDescent="0.25">
      <c r="A17" s="53">
        <v>6</v>
      </c>
      <c r="B17" s="55"/>
      <c r="C17" s="90" t="str">
        <f>_xlfn.IFNA(VLOOKUP(B17,門店清單!A:B,2,0),"")</f>
        <v/>
      </c>
      <c r="D17" s="58"/>
      <c r="E17" s="58"/>
      <c r="F17" s="59"/>
      <c r="G17" s="70"/>
      <c r="H17" s="109"/>
      <c r="I17" s="110"/>
      <c r="J17" s="110"/>
      <c r="K17" s="111"/>
      <c r="L17" s="82">
        <f t="shared" si="0"/>
        <v>0</v>
      </c>
      <c r="M17" s="88"/>
      <c r="N17" s="88"/>
    </row>
    <row r="18" spans="1:14" x14ac:dyDescent="0.25">
      <c r="A18" s="53">
        <v>7</v>
      </c>
      <c r="B18" s="55"/>
      <c r="C18" s="90" t="str">
        <f>_xlfn.IFNA(VLOOKUP(B18,門店清單!A:B,2,0),"")</f>
        <v/>
      </c>
      <c r="D18" s="58"/>
      <c r="E18" s="58"/>
      <c r="F18" s="59"/>
      <c r="G18" s="70"/>
      <c r="H18" s="109"/>
      <c r="I18" s="110"/>
      <c r="J18" s="110"/>
      <c r="K18" s="111"/>
      <c r="L18" s="82">
        <f t="shared" si="0"/>
        <v>0</v>
      </c>
      <c r="M18" s="88"/>
      <c r="N18" s="88"/>
    </row>
    <row r="19" spans="1:14" x14ac:dyDescent="0.25">
      <c r="A19" s="53">
        <v>8</v>
      </c>
      <c r="B19" s="55"/>
      <c r="C19" s="90" t="str">
        <f>_xlfn.IFNA(VLOOKUP(B19,門店清單!A:B,2,0),"")</f>
        <v/>
      </c>
      <c r="D19" s="58"/>
      <c r="E19" s="58"/>
      <c r="F19" s="59"/>
      <c r="G19" s="70"/>
      <c r="H19" s="109"/>
      <c r="I19" s="110"/>
      <c r="J19" s="110"/>
      <c r="K19" s="111"/>
      <c r="L19" s="82">
        <f t="shared" si="0"/>
        <v>0</v>
      </c>
      <c r="M19" s="88"/>
      <c r="N19" s="88"/>
    </row>
    <row r="20" spans="1:14" x14ac:dyDescent="0.25">
      <c r="A20" s="53">
        <v>9</v>
      </c>
      <c r="B20" s="55"/>
      <c r="C20" s="90" t="str">
        <f>_xlfn.IFNA(VLOOKUP(B20,門店清單!A:B,2,0),"")</f>
        <v/>
      </c>
      <c r="D20" s="58"/>
      <c r="E20" s="58"/>
      <c r="F20" s="59"/>
      <c r="G20" s="70"/>
      <c r="H20" s="109"/>
      <c r="I20" s="110"/>
      <c r="J20" s="110"/>
      <c r="K20" s="111"/>
      <c r="L20" s="82">
        <f t="shared" si="0"/>
        <v>0</v>
      </c>
      <c r="M20" s="88"/>
      <c r="N20" s="88"/>
    </row>
    <row r="21" spans="1:14" x14ac:dyDescent="0.25">
      <c r="A21" s="53">
        <v>10</v>
      </c>
      <c r="B21" s="55"/>
      <c r="C21" s="90" t="str">
        <f>_xlfn.IFNA(VLOOKUP(B21,門店清單!A:B,2,0),"")</f>
        <v/>
      </c>
      <c r="D21" s="58"/>
      <c r="E21" s="58"/>
      <c r="F21" s="59"/>
      <c r="G21" s="70"/>
      <c r="H21" s="109"/>
      <c r="I21" s="110"/>
      <c r="J21" s="110"/>
      <c r="K21" s="111"/>
      <c r="L21" s="82">
        <f t="shared" si="0"/>
        <v>0</v>
      </c>
      <c r="M21" s="88"/>
      <c r="N21" s="88"/>
    </row>
    <row r="22" spans="1:14" x14ac:dyDescent="0.25">
      <c r="A22" s="53">
        <v>11</v>
      </c>
      <c r="B22" s="55"/>
      <c r="C22" s="90" t="str">
        <f>_xlfn.IFNA(VLOOKUP(B22,門店清單!A:B,2,0),"")</f>
        <v/>
      </c>
      <c r="D22" s="58"/>
      <c r="E22" s="58"/>
      <c r="F22" s="59"/>
      <c r="G22" s="70"/>
      <c r="H22" s="109"/>
      <c r="I22" s="110"/>
      <c r="J22" s="110"/>
      <c r="K22" s="111"/>
      <c r="L22" s="82">
        <f t="shared" si="0"/>
        <v>0</v>
      </c>
      <c r="M22" s="88"/>
      <c r="N22" s="88"/>
    </row>
    <row r="23" spans="1:14" x14ac:dyDescent="0.25">
      <c r="A23" s="53">
        <v>12</v>
      </c>
      <c r="B23" s="55"/>
      <c r="C23" s="90" t="str">
        <f>_xlfn.IFNA(VLOOKUP(B23,門店清單!A:B,2,0),"")</f>
        <v/>
      </c>
      <c r="D23" s="58"/>
      <c r="E23" s="58"/>
      <c r="F23" s="59"/>
      <c r="G23" s="70"/>
      <c r="H23" s="109"/>
      <c r="I23" s="110"/>
      <c r="J23" s="110"/>
      <c r="K23" s="111"/>
      <c r="L23" s="82">
        <f t="shared" si="0"/>
        <v>0</v>
      </c>
      <c r="M23" s="88"/>
      <c r="N23" s="88"/>
    </row>
    <row r="24" spans="1:14" x14ac:dyDescent="0.25">
      <c r="A24" s="53">
        <v>13</v>
      </c>
      <c r="B24" s="55"/>
      <c r="C24" s="90" t="str">
        <f>_xlfn.IFNA(VLOOKUP(B24,門店清單!A:B,2,0),"")</f>
        <v/>
      </c>
      <c r="D24" s="58"/>
      <c r="E24" s="58"/>
      <c r="F24" s="59"/>
      <c r="G24" s="70"/>
      <c r="H24" s="109"/>
      <c r="I24" s="110"/>
      <c r="J24" s="110"/>
      <c r="K24" s="111"/>
      <c r="L24" s="82">
        <f t="shared" si="0"/>
        <v>0</v>
      </c>
      <c r="M24" s="88"/>
      <c r="N24" s="88"/>
    </row>
    <row r="25" spans="1:14" x14ac:dyDescent="0.25">
      <c r="A25" s="53">
        <v>14</v>
      </c>
      <c r="B25" s="55"/>
      <c r="C25" s="90" t="str">
        <f>_xlfn.IFNA(VLOOKUP(B25,門店清單!A:B,2,0),"")</f>
        <v/>
      </c>
      <c r="D25" s="58"/>
      <c r="E25" s="58"/>
      <c r="F25" s="59"/>
      <c r="G25" s="70"/>
      <c r="H25" s="109"/>
      <c r="I25" s="110"/>
      <c r="J25" s="110"/>
      <c r="K25" s="111"/>
      <c r="L25" s="82">
        <f t="shared" si="0"/>
        <v>0</v>
      </c>
      <c r="M25" s="88"/>
      <c r="N25" s="88"/>
    </row>
    <row r="26" spans="1:14" x14ac:dyDescent="0.25">
      <c r="A26" s="53">
        <v>15</v>
      </c>
      <c r="B26" s="55"/>
      <c r="C26" s="90" t="str">
        <f>_xlfn.IFNA(VLOOKUP(B26,門店清單!A:B,2,0),"")</f>
        <v/>
      </c>
      <c r="D26" s="58"/>
      <c r="E26" s="58"/>
      <c r="F26" s="59"/>
      <c r="G26" s="70"/>
      <c r="H26" s="109"/>
      <c r="I26" s="110"/>
      <c r="J26" s="110"/>
      <c r="K26" s="111"/>
      <c r="L26" s="82">
        <f t="shared" si="0"/>
        <v>0</v>
      </c>
      <c r="M26" s="88"/>
      <c r="N26" s="88"/>
    </row>
    <row r="27" spans="1:14" x14ac:dyDescent="0.25">
      <c r="A27" s="53">
        <v>16</v>
      </c>
      <c r="B27" s="55"/>
      <c r="C27" s="90" t="str">
        <f>_xlfn.IFNA(VLOOKUP(B27,門店清單!A:B,2,0),"")</f>
        <v/>
      </c>
      <c r="D27" s="58"/>
      <c r="E27" s="58"/>
      <c r="F27" s="59"/>
      <c r="G27" s="70"/>
      <c r="H27" s="109"/>
      <c r="I27" s="110"/>
      <c r="J27" s="110"/>
      <c r="K27" s="111"/>
      <c r="L27" s="82">
        <f t="shared" si="0"/>
        <v>0</v>
      </c>
      <c r="M27" s="88"/>
      <c r="N27" s="88"/>
    </row>
    <row r="28" spans="1:14" x14ac:dyDescent="0.25">
      <c r="A28" s="53">
        <v>17</v>
      </c>
      <c r="B28" s="55"/>
      <c r="C28" s="90" t="str">
        <f>_xlfn.IFNA(VLOOKUP(B28,門店清單!A:B,2,0),"")</f>
        <v/>
      </c>
      <c r="D28" s="58"/>
      <c r="E28" s="58"/>
      <c r="F28" s="59"/>
      <c r="G28" s="70"/>
      <c r="H28" s="109"/>
      <c r="I28" s="110"/>
      <c r="J28" s="110"/>
      <c r="K28" s="111"/>
      <c r="L28" s="82">
        <f t="shared" si="0"/>
        <v>0</v>
      </c>
      <c r="M28" s="88"/>
      <c r="N28" s="88"/>
    </row>
    <row r="29" spans="1:14" x14ac:dyDescent="0.25">
      <c r="A29" s="53">
        <v>18</v>
      </c>
      <c r="B29" s="55"/>
      <c r="C29" s="90" t="str">
        <f>_xlfn.IFNA(VLOOKUP(B29,門店清單!A:B,2,0),"")</f>
        <v/>
      </c>
      <c r="D29" s="58"/>
      <c r="E29" s="58"/>
      <c r="F29" s="59"/>
      <c r="G29" s="70"/>
      <c r="H29" s="109"/>
      <c r="I29" s="110"/>
      <c r="J29" s="110"/>
      <c r="K29" s="111"/>
      <c r="L29" s="82">
        <f t="shared" si="0"/>
        <v>0</v>
      </c>
      <c r="M29" s="88"/>
      <c r="N29" s="88"/>
    </row>
    <row r="30" spans="1:14" x14ac:dyDescent="0.25">
      <c r="A30" s="53">
        <v>19</v>
      </c>
      <c r="B30" s="55"/>
      <c r="C30" s="90" t="str">
        <f>_xlfn.IFNA(VLOOKUP(B30,門店清單!A:B,2,0),"")</f>
        <v/>
      </c>
      <c r="D30" s="58"/>
      <c r="E30" s="58"/>
      <c r="F30" s="59"/>
      <c r="G30" s="70"/>
      <c r="H30" s="109"/>
      <c r="I30" s="110"/>
      <c r="J30" s="110"/>
      <c r="K30" s="111"/>
      <c r="L30" s="82">
        <f t="shared" si="0"/>
        <v>0</v>
      </c>
      <c r="M30" s="88"/>
      <c r="N30" s="88"/>
    </row>
    <row r="31" spans="1:14" x14ac:dyDescent="0.25">
      <c r="A31" s="53">
        <v>20</v>
      </c>
      <c r="B31" s="55"/>
      <c r="C31" s="90" t="str">
        <f>_xlfn.IFNA(VLOOKUP(B31,門店清單!A:B,2,0),"")</f>
        <v/>
      </c>
      <c r="D31" s="58"/>
      <c r="E31" s="58"/>
      <c r="F31" s="59"/>
      <c r="G31" s="70"/>
      <c r="H31" s="109"/>
      <c r="I31" s="110"/>
      <c r="J31" s="110"/>
      <c r="K31" s="111"/>
      <c r="L31" s="82">
        <f t="shared" si="0"/>
        <v>0</v>
      </c>
      <c r="M31" s="88"/>
      <c r="N31" s="88"/>
    </row>
    <row r="32" spans="1:14" x14ac:dyDescent="0.25">
      <c r="A32" s="53">
        <v>21</v>
      </c>
      <c r="B32" s="55"/>
      <c r="C32" s="90" t="str">
        <f>_xlfn.IFNA(VLOOKUP(B32,門店清單!A:B,2,0),"")</f>
        <v/>
      </c>
      <c r="D32" s="58"/>
      <c r="E32" s="58"/>
      <c r="F32" s="59"/>
      <c r="G32" s="70"/>
      <c r="H32" s="109"/>
      <c r="I32" s="110"/>
      <c r="J32" s="110"/>
      <c r="K32" s="111"/>
      <c r="L32" s="82">
        <f t="shared" si="0"/>
        <v>0</v>
      </c>
      <c r="M32" s="88"/>
      <c r="N32" s="88"/>
    </row>
    <row r="33" spans="1:14" x14ac:dyDescent="0.25">
      <c r="A33" s="53">
        <v>22</v>
      </c>
      <c r="B33" s="55"/>
      <c r="C33" s="90" t="str">
        <f>_xlfn.IFNA(VLOOKUP(B33,門店清單!A:B,2,0),"")</f>
        <v/>
      </c>
      <c r="D33" s="58"/>
      <c r="E33" s="58"/>
      <c r="F33" s="59"/>
      <c r="G33" s="70"/>
      <c r="H33" s="109"/>
      <c r="I33" s="110"/>
      <c r="J33" s="110"/>
      <c r="K33" s="111"/>
      <c r="L33" s="82">
        <f t="shared" si="0"/>
        <v>0</v>
      </c>
      <c r="M33" s="88"/>
      <c r="N33" s="88"/>
    </row>
    <row r="34" spans="1:14" x14ac:dyDescent="0.25">
      <c r="A34" s="53">
        <v>23</v>
      </c>
      <c r="B34" s="55"/>
      <c r="C34" s="90" t="str">
        <f>_xlfn.IFNA(VLOOKUP(B34,門店清單!A:B,2,0),"")</f>
        <v/>
      </c>
      <c r="D34" s="58"/>
      <c r="E34" s="58"/>
      <c r="F34" s="59"/>
      <c r="G34" s="70"/>
      <c r="H34" s="109"/>
      <c r="I34" s="110"/>
      <c r="J34" s="110"/>
      <c r="K34" s="111"/>
      <c r="L34" s="82">
        <f t="shared" si="0"/>
        <v>0</v>
      </c>
      <c r="M34" s="88"/>
      <c r="N34" s="88"/>
    </row>
    <row r="35" spans="1:14" x14ac:dyDescent="0.25">
      <c r="A35" s="53">
        <v>24</v>
      </c>
      <c r="B35" s="55"/>
      <c r="C35" s="90" t="str">
        <f>_xlfn.IFNA(VLOOKUP(B35,門店清單!A:B,2,0),"")</f>
        <v/>
      </c>
      <c r="D35" s="58"/>
      <c r="E35" s="58"/>
      <c r="F35" s="59"/>
      <c r="G35" s="70"/>
      <c r="H35" s="109"/>
      <c r="I35" s="110"/>
      <c r="J35" s="110"/>
      <c r="K35" s="111"/>
      <c r="L35" s="82">
        <f t="shared" si="0"/>
        <v>0</v>
      </c>
      <c r="M35" s="88"/>
      <c r="N35" s="88"/>
    </row>
    <row r="36" spans="1:14" ht="51" thickBot="1" x14ac:dyDescent="0.3">
      <c r="A36" s="53">
        <v>25</v>
      </c>
      <c r="B36" s="71"/>
      <c r="C36" s="92" t="str">
        <f>_xlfn.IFNA(VLOOKUP(B36,門店清單!A:B,2,0),"")</f>
        <v/>
      </c>
      <c r="D36" s="72"/>
      <c r="E36" s="72"/>
      <c r="F36" s="73"/>
      <c r="G36" s="74"/>
      <c r="H36" s="78"/>
      <c r="I36" s="79"/>
      <c r="J36" s="79"/>
      <c r="K36" s="80"/>
      <c r="L36" s="83">
        <f t="shared" si="0"/>
        <v>0</v>
      </c>
      <c r="M36" s="89"/>
      <c r="N36" s="89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AFB4AA7-6F40-4E71-80EC-3B33F35D9E63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3ADBE0A-E361-4E68-9929-1B0207880FAE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02C55A68-EA9F-4FDC-A695-0E2CAC43E074}">
          <x14:formula1>
            <xm:f>門店清單!$A:$A</xm:f>
          </x14:formula1>
          <xm:sqref>B12:B31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2" customFormat="1" ht="30.75" thickBot="1" x14ac:dyDescent="0.3"/>
    <row r="2" spans="1:22" s="22" customFormat="1" ht="30.75" thickBot="1" x14ac:dyDescent="0.3">
      <c r="G2" s="156" t="s">
        <v>0</v>
      </c>
      <c r="H2" s="157"/>
      <c r="I2" s="158"/>
      <c r="J2" s="159"/>
    </row>
    <row r="3" spans="1:22" s="22" customFormat="1" ht="33" customHeight="1" x14ac:dyDescent="0.25">
      <c r="A3" s="160" t="s">
        <v>7</v>
      </c>
      <c r="B3" s="160"/>
      <c r="C3" s="28">
        <v>7149</v>
      </c>
      <c r="D3" s="3"/>
      <c r="E3" s="3"/>
      <c r="F3" s="3"/>
      <c r="G3" s="23" t="s">
        <v>1</v>
      </c>
      <c r="H3" s="24" t="s">
        <v>2</v>
      </c>
      <c r="I3" s="25" t="s">
        <v>3</v>
      </c>
      <c r="J3" s="25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2" customFormat="1" ht="33" customHeight="1" x14ac:dyDescent="0.25">
      <c r="A4" s="161" t="s">
        <v>11</v>
      </c>
      <c r="B4" s="161"/>
      <c r="C4" s="29">
        <f ca="1">TODAY()</f>
        <v>46092</v>
      </c>
      <c r="G4" s="26">
        <f>SUM(C12:C43,G12:G43)</f>
        <v>1</v>
      </c>
      <c r="H4" s="26">
        <f>SUM(D12:D43,H12:H43)</f>
        <v>10</v>
      </c>
      <c r="I4" s="26">
        <f>SUM(E12:E43,I12:I43)</f>
        <v>0</v>
      </c>
      <c r="J4" s="26">
        <f>SUM(F12:F43,J12:J43)</f>
        <v>2</v>
      </c>
    </row>
    <row r="5" spans="1:22" ht="21" x14ac:dyDescent="0.25">
      <c r="A5" s="27"/>
      <c r="B5" s="27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62" t="s">
        <v>10</v>
      </c>
      <c r="C8" s="163"/>
      <c r="D8" s="163"/>
      <c r="E8" s="163"/>
      <c r="F8" s="163"/>
      <c r="G8" s="163"/>
      <c r="H8" s="163"/>
      <c r="I8" s="163"/>
      <c r="J8" s="163"/>
      <c r="K8" s="163"/>
      <c r="L8" s="164"/>
    </row>
    <row r="9" spans="1:22" ht="46.5" customHeight="1" thickBot="1" x14ac:dyDescent="0.3">
      <c r="B9" s="165" t="s">
        <v>7</v>
      </c>
      <c r="C9" s="166"/>
      <c r="D9" s="166"/>
      <c r="E9" s="166"/>
      <c r="F9" s="167"/>
      <c r="G9" s="168" t="s">
        <v>9</v>
      </c>
      <c r="H9" s="169"/>
      <c r="I9" s="169"/>
      <c r="J9" s="170"/>
      <c r="K9" s="171" t="s">
        <v>5</v>
      </c>
      <c r="L9" s="170" t="s">
        <v>14</v>
      </c>
    </row>
    <row r="10" spans="1:22" ht="17.25" thickBot="1" x14ac:dyDescent="0.3">
      <c r="B10" s="176" t="s">
        <v>4</v>
      </c>
      <c r="C10" s="177"/>
      <c r="D10" s="177"/>
      <c r="E10" s="177"/>
      <c r="F10" s="178"/>
      <c r="G10" s="179" t="s">
        <v>0</v>
      </c>
      <c r="H10" s="180"/>
      <c r="I10" s="181"/>
      <c r="J10" s="182"/>
      <c r="K10" s="172"/>
      <c r="L10" s="174"/>
    </row>
    <row r="11" spans="1:22" ht="30.75" customHeight="1" thickBot="1" x14ac:dyDescent="0.3">
      <c r="A11" s="1" t="s">
        <v>6</v>
      </c>
      <c r="B11" s="33" t="s">
        <v>8</v>
      </c>
      <c r="C11" s="34" t="s">
        <v>1</v>
      </c>
      <c r="D11" s="35" t="s">
        <v>2</v>
      </c>
      <c r="E11" s="36" t="s">
        <v>3</v>
      </c>
      <c r="F11" s="37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3"/>
      <c r="L11" s="175"/>
    </row>
    <row r="12" spans="1:22" ht="44.25" customHeight="1" x14ac:dyDescent="0.25">
      <c r="A12" s="6">
        <v>1</v>
      </c>
      <c r="B12" s="30">
        <v>7169</v>
      </c>
      <c r="C12" s="60"/>
      <c r="D12" s="60">
        <v>10</v>
      </c>
      <c r="E12" s="61"/>
      <c r="F12" s="61">
        <v>1</v>
      </c>
      <c r="G12" s="15"/>
      <c r="H12" s="15"/>
      <c r="I12" s="15"/>
      <c r="J12" s="15"/>
      <c r="K12" s="32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1"/>
      <c r="C13" s="62"/>
      <c r="D13" s="62"/>
      <c r="E13" s="63"/>
      <c r="F13" s="63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1"/>
      <c r="C14" s="62"/>
      <c r="D14" s="62"/>
      <c r="E14" s="63"/>
      <c r="F14" s="63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1"/>
      <c r="C15" s="62"/>
      <c r="D15" s="62"/>
      <c r="E15" s="63"/>
      <c r="F15" s="63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1"/>
      <c r="C16" s="62"/>
      <c r="D16" s="62"/>
      <c r="E16" s="63"/>
      <c r="F16" s="63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1"/>
      <c r="C17" s="62"/>
      <c r="D17" s="62"/>
      <c r="E17" s="63"/>
      <c r="F17" s="63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1"/>
      <c r="C18" s="62"/>
      <c r="D18" s="62"/>
      <c r="E18" s="63"/>
      <c r="F18" s="63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1"/>
      <c r="C19" s="62"/>
      <c r="D19" s="62"/>
      <c r="E19" s="63"/>
      <c r="F19" s="63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1"/>
      <c r="C20" s="62"/>
      <c r="D20" s="62"/>
      <c r="E20" s="63"/>
      <c r="F20" s="63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1"/>
      <c r="C21" s="62"/>
      <c r="D21" s="62"/>
      <c r="E21" s="63"/>
      <c r="F21" s="63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1"/>
      <c r="C22" s="62"/>
      <c r="D22" s="62"/>
      <c r="E22" s="63"/>
      <c r="F22" s="63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1"/>
      <c r="C23" s="62"/>
      <c r="D23" s="62"/>
      <c r="E23" s="63"/>
      <c r="F23" s="63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1"/>
      <c r="C24" s="62"/>
      <c r="D24" s="62"/>
      <c r="E24" s="63"/>
      <c r="F24" s="63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1"/>
      <c r="C25" s="62"/>
      <c r="D25" s="62"/>
      <c r="E25" s="63"/>
      <c r="F25" s="63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1"/>
      <c r="C26" s="62"/>
      <c r="D26" s="62"/>
      <c r="E26" s="63"/>
      <c r="F26" s="63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1"/>
      <c r="C27" s="62"/>
      <c r="D27" s="62"/>
      <c r="E27" s="63"/>
      <c r="F27" s="63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1"/>
      <c r="C28" s="62"/>
      <c r="D28" s="62"/>
      <c r="E28" s="63"/>
      <c r="F28" s="63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1"/>
      <c r="C29" s="62"/>
      <c r="D29" s="62"/>
      <c r="E29" s="63"/>
      <c r="F29" s="63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1"/>
      <c r="C30" s="62"/>
      <c r="D30" s="62"/>
      <c r="E30" s="63"/>
      <c r="F30" s="63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1"/>
      <c r="C31" s="62"/>
      <c r="D31" s="62"/>
      <c r="E31" s="63"/>
      <c r="F31" s="63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4"/>
      <c r="C32" s="65"/>
      <c r="D32" s="65"/>
      <c r="E32" s="66"/>
      <c r="F32" s="66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4"/>
      <c r="C33" s="65"/>
      <c r="D33" s="65"/>
      <c r="E33" s="66"/>
      <c r="F33" s="66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4"/>
      <c r="C34" s="65"/>
      <c r="D34" s="65"/>
      <c r="E34" s="66"/>
      <c r="F34" s="66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4"/>
      <c r="C35" s="65"/>
      <c r="D35" s="65"/>
      <c r="E35" s="66"/>
      <c r="F35" s="66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4"/>
      <c r="C36" s="65"/>
      <c r="D36" s="65"/>
      <c r="E36" s="66"/>
      <c r="F36" s="66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42"/>
  <sheetViews>
    <sheetView topLeftCell="A19" workbookViewId="0">
      <selection activeCell="A43" sqref="A43"/>
    </sheetView>
  </sheetViews>
  <sheetFormatPr defaultRowHeight="16.5" x14ac:dyDescent="0.25"/>
  <cols>
    <col min="1" max="1" width="9" style="1"/>
    <col min="2" max="2" width="30" style="2" bestFit="1" customWidth="1"/>
    <col min="3" max="16384" width="9" style="2"/>
  </cols>
  <sheetData>
    <row r="1" spans="1:2" x14ac:dyDescent="0.25">
      <c r="A1" s="1">
        <v>7152</v>
      </c>
      <c r="B1" s="2" t="s">
        <v>20</v>
      </c>
    </row>
    <row r="2" spans="1:2" x14ac:dyDescent="0.25">
      <c r="A2" s="1">
        <v>7164</v>
      </c>
      <c r="B2" s="2" t="s">
        <v>21</v>
      </c>
    </row>
    <row r="3" spans="1:2" x14ac:dyDescent="0.25">
      <c r="A3" s="1">
        <v>7169</v>
      </c>
      <c r="B3" s="2" t="s">
        <v>22</v>
      </c>
    </row>
    <row r="4" spans="1:2" x14ac:dyDescent="0.25">
      <c r="A4" s="1">
        <v>7167</v>
      </c>
      <c r="B4" s="2" t="s">
        <v>23</v>
      </c>
    </row>
    <row r="5" spans="1:2" x14ac:dyDescent="0.25">
      <c r="A5" s="1">
        <v>7160</v>
      </c>
      <c r="B5" s="2" t="s">
        <v>24</v>
      </c>
    </row>
    <row r="6" spans="1:2" x14ac:dyDescent="0.25">
      <c r="A6" s="1">
        <v>7130</v>
      </c>
      <c r="B6" s="2" t="s">
        <v>25</v>
      </c>
    </row>
    <row r="7" spans="1:2" x14ac:dyDescent="0.25">
      <c r="A7" s="1">
        <v>7111</v>
      </c>
      <c r="B7" s="2" t="s">
        <v>26</v>
      </c>
    </row>
    <row r="8" spans="1:2" x14ac:dyDescent="0.25">
      <c r="A8" s="1">
        <v>7168</v>
      </c>
      <c r="B8" s="2" t="s">
        <v>27</v>
      </c>
    </row>
    <row r="9" spans="1:2" x14ac:dyDescent="0.25">
      <c r="A9" s="1">
        <v>7163</v>
      </c>
      <c r="B9" s="2" t="s">
        <v>28</v>
      </c>
    </row>
    <row r="10" spans="1:2" x14ac:dyDescent="0.25">
      <c r="A10" s="1">
        <v>7149</v>
      </c>
      <c r="B10" s="2" t="s">
        <v>29</v>
      </c>
    </row>
    <row r="11" spans="1:2" x14ac:dyDescent="0.25">
      <c r="A11" s="1">
        <v>7115</v>
      </c>
      <c r="B11" s="2" t="s">
        <v>30</v>
      </c>
    </row>
    <row r="12" spans="1:2" x14ac:dyDescent="0.25">
      <c r="A12" s="1">
        <v>7132</v>
      </c>
      <c r="B12" s="2" t="s">
        <v>31</v>
      </c>
    </row>
    <row r="13" spans="1:2" x14ac:dyDescent="0.25">
      <c r="A13" s="1">
        <v>7143</v>
      </c>
      <c r="B13" s="2" t="s">
        <v>32</v>
      </c>
    </row>
    <row r="14" spans="1:2" x14ac:dyDescent="0.25">
      <c r="A14" s="1">
        <v>7118</v>
      </c>
      <c r="B14" s="2" t="s">
        <v>33</v>
      </c>
    </row>
    <row r="15" spans="1:2" x14ac:dyDescent="0.25">
      <c r="A15" s="1">
        <v>7120</v>
      </c>
      <c r="B15" s="2" t="s">
        <v>34</v>
      </c>
    </row>
    <row r="16" spans="1:2" x14ac:dyDescent="0.25">
      <c r="A16" s="1">
        <v>7148</v>
      </c>
      <c r="B16" s="2" t="s">
        <v>35</v>
      </c>
    </row>
    <row r="17" spans="1:2" x14ac:dyDescent="0.25">
      <c r="A17" s="1">
        <v>7162</v>
      </c>
      <c r="B17" s="2" t="s">
        <v>36</v>
      </c>
    </row>
    <row r="18" spans="1:2" x14ac:dyDescent="0.25">
      <c r="A18" s="1">
        <v>7165</v>
      </c>
      <c r="B18" s="2" t="s">
        <v>37</v>
      </c>
    </row>
    <row r="19" spans="1:2" x14ac:dyDescent="0.25">
      <c r="A19" s="1">
        <v>7161</v>
      </c>
      <c r="B19" s="2" t="s">
        <v>38</v>
      </c>
    </row>
    <row r="20" spans="1:2" x14ac:dyDescent="0.25">
      <c r="A20" s="1">
        <v>7128</v>
      </c>
      <c r="B20" s="2" t="s">
        <v>39</v>
      </c>
    </row>
    <row r="21" spans="1:2" x14ac:dyDescent="0.25">
      <c r="A21" s="1">
        <v>7133</v>
      </c>
      <c r="B21" s="2" t="s">
        <v>40</v>
      </c>
    </row>
    <row r="22" spans="1:2" x14ac:dyDescent="0.25">
      <c r="A22" s="1">
        <v>7138</v>
      </c>
      <c r="B22" s="2" t="s">
        <v>41</v>
      </c>
    </row>
    <row r="23" spans="1:2" x14ac:dyDescent="0.25">
      <c r="A23" s="1">
        <v>7158</v>
      </c>
      <c r="B23" s="2" t="s">
        <v>42</v>
      </c>
    </row>
    <row r="24" spans="1:2" x14ac:dyDescent="0.25">
      <c r="A24" s="1">
        <v>7156</v>
      </c>
      <c r="B24" s="2" t="s">
        <v>43</v>
      </c>
    </row>
    <row r="25" spans="1:2" x14ac:dyDescent="0.25">
      <c r="A25" s="1">
        <v>7150</v>
      </c>
      <c r="B25" s="2" t="s">
        <v>44</v>
      </c>
    </row>
    <row r="26" spans="1:2" x14ac:dyDescent="0.25">
      <c r="A26" s="1">
        <v>7136</v>
      </c>
      <c r="B26" s="2" t="s">
        <v>45</v>
      </c>
    </row>
    <row r="27" spans="1:2" x14ac:dyDescent="0.25">
      <c r="A27" s="1">
        <v>7121</v>
      </c>
      <c r="B27" s="2" t="s">
        <v>46</v>
      </c>
    </row>
    <row r="28" spans="1:2" x14ac:dyDescent="0.25">
      <c r="A28" s="1">
        <v>7221</v>
      </c>
      <c r="B28" s="2" t="s">
        <v>47</v>
      </c>
    </row>
    <row r="29" spans="1:2" x14ac:dyDescent="0.25">
      <c r="A29" s="1">
        <v>7226</v>
      </c>
      <c r="B29" s="2" t="s">
        <v>48</v>
      </c>
    </row>
    <row r="30" spans="1:2" x14ac:dyDescent="0.25">
      <c r="A30" s="1">
        <v>7215</v>
      </c>
      <c r="B30" s="2" t="s">
        <v>49</v>
      </c>
    </row>
    <row r="31" spans="1:2" x14ac:dyDescent="0.25">
      <c r="A31" s="1">
        <v>7211</v>
      </c>
      <c r="B31" s="2" t="s">
        <v>50</v>
      </c>
    </row>
    <row r="32" spans="1:2" x14ac:dyDescent="0.25">
      <c r="A32" s="1">
        <v>7224</v>
      </c>
      <c r="B32" s="2" t="s">
        <v>51</v>
      </c>
    </row>
    <row r="33" spans="1:2" x14ac:dyDescent="0.25">
      <c r="A33" s="1">
        <v>7227</v>
      </c>
      <c r="B33" s="2" t="s">
        <v>52</v>
      </c>
    </row>
    <row r="34" spans="1:2" x14ac:dyDescent="0.25">
      <c r="A34" s="1">
        <v>7292</v>
      </c>
      <c r="B34" s="2" t="s">
        <v>53</v>
      </c>
    </row>
    <row r="35" spans="1:2" x14ac:dyDescent="0.25">
      <c r="A35" s="1" t="s">
        <v>13</v>
      </c>
    </row>
    <row r="36" spans="1:2" x14ac:dyDescent="0.25">
      <c r="A36" s="1" t="s">
        <v>55</v>
      </c>
      <c r="B36" s="2" t="s">
        <v>56</v>
      </c>
    </row>
    <row r="37" spans="1:2" x14ac:dyDescent="0.25">
      <c r="A37" s="1" t="s">
        <v>57</v>
      </c>
      <c r="B37" s="2" t="s">
        <v>30</v>
      </c>
    </row>
    <row r="38" spans="1:2" x14ac:dyDescent="0.25">
      <c r="A38" s="1">
        <v>1019</v>
      </c>
      <c r="B38" s="2" t="s">
        <v>72</v>
      </c>
    </row>
    <row r="39" spans="1:2" x14ac:dyDescent="0.25">
      <c r="A39" s="1">
        <v>1005</v>
      </c>
      <c r="B39" s="2" t="s">
        <v>71</v>
      </c>
    </row>
    <row r="40" spans="1:2" x14ac:dyDescent="0.25">
      <c r="A40" s="1">
        <v>1013</v>
      </c>
      <c r="B40" s="2" t="s">
        <v>73</v>
      </c>
    </row>
    <row r="41" spans="1:2" x14ac:dyDescent="0.25">
      <c r="A41" s="1" t="s">
        <v>59</v>
      </c>
      <c r="B41" s="2" t="s">
        <v>59</v>
      </c>
    </row>
    <row r="42" spans="1:2" x14ac:dyDescent="0.25">
      <c r="A42" s="1">
        <v>1006</v>
      </c>
      <c r="B42" s="2" t="s">
        <v>101</v>
      </c>
    </row>
  </sheetData>
  <protectedRanges>
    <protectedRange sqref="A36:A1048576" name="範圍1"/>
  </protectedRanges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sheetPr>
    <pageSetUpPr fitToPage="1"/>
  </sheetPr>
  <dimension ref="A1:M9"/>
  <sheetViews>
    <sheetView zoomScale="85" zoomScaleNormal="85" workbookViewId="0">
      <selection activeCell="E6" sqref="E6:M6"/>
    </sheetView>
  </sheetViews>
  <sheetFormatPr defaultRowHeight="16.5" x14ac:dyDescent="0.25"/>
  <sheetData>
    <row r="1" spans="1:13" x14ac:dyDescent="0.25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13" ht="62.25" thickBot="1" x14ac:dyDescent="0.3">
      <c r="A2" s="184" t="s">
        <v>62</v>
      </c>
      <c r="B2" s="184"/>
      <c r="C2" s="185" t="s">
        <v>63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13" ht="69" thickTop="1" x14ac:dyDescent="0.25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13" ht="69" thickBot="1" x14ac:dyDescent="0.3">
      <c r="A4" s="101" t="s">
        <v>64</v>
      </c>
      <c r="B4" s="186" t="s">
        <v>113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</row>
    <row r="5" spans="1:13" ht="63" thickTop="1" thickBot="1" x14ac:dyDescent="0.3">
      <c r="A5" s="102" t="s">
        <v>65</v>
      </c>
      <c r="B5" s="103"/>
      <c r="C5" s="103"/>
      <c r="D5" s="103"/>
      <c r="E5" s="183" t="s">
        <v>69</v>
      </c>
      <c r="F5" s="183"/>
      <c r="G5" s="183"/>
      <c r="H5" s="183"/>
      <c r="I5" s="183"/>
      <c r="J5" s="183"/>
      <c r="K5" s="183"/>
      <c r="L5" s="183"/>
      <c r="M5" s="183"/>
    </row>
    <row r="6" spans="1:13" ht="63" thickTop="1" thickBot="1" x14ac:dyDescent="0.3">
      <c r="A6" s="102" t="s">
        <v>66</v>
      </c>
      <c r="B6" s="103"/>
      <c r="C6" s="103"/>
      <c r="D6" s="103"/>
      <c r="E6" s="183" t="s">
        <v>70</v>
      </c>
      <c r="F6" s="183"/>
      <c r="G6" s="183"/>
      <c r="H6" s="183"/>
      <c r="I6" s="183"/>
      <c r="J6" s="183"/>
      <c r="K6" s="183"/>
      <c r="L6" s="183"/>
      <c r="M6" s="183"/>
    </row>
    <row r="7" spans="1:13" ht="63" thickTop="1" thickBot="1" x14ac:dyDescent="0.3">
      <c r="A7" s="102" t="s">
        <v>67</v>
      </c>
      <c r="B7" s="103"/>
      <c r="C7" s="103"/>
      <c r="D7" s="103"/>
      <c r="E7" s="187">
        <f ca="1">TODAY()</f>
        <v>46092</v>
      </c>
      <c r="F7" s="183"/>
      <c r="G7" s="183"/>
      <c r="H7" s="183"/>
      <c r="I7" s="183"/>
      <c r="J7" s="183"/>
      <c r="K7" s="183"/>
      <c r="L7" s="183"/>
      <c r="M7" s="183"/>
    </row>
    <row r="8" spans="1:13" ht="63" thickTop="1" thickBot="1" x14ac:dyDescent="0.3">
      <c r="A8" s="102" t="s">
        <v>68</v>
      </c>
      <c r="B8" s="103"/>
      <c r="C8" s="103"/>
      <c r="D8" s="103"/>
      <c r="E8" s="183" t="s">
        <v>112</v>
      </c>
      <c r="F8" s="183"/>
      <c r="G8" s="183"/>
      <c r="H8" s="183"/>
      <c r="I8" s="183"/>
      <c r="J8" s="183"/>
      <c r="K8" s="183"/>
      <c r="L8" s="183"/>
      <c r="M8" s="183"/>
    </row>
    <row r="9" spans="1:13" ht="17.25" thickTop="1" x14ac:dyDescent="0.25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</row>
  </sheetData>
  <mergeCells count="7">
    <mergeCell ref="E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workbookViewId="0">
      <selection activeCell="A8" sqref="A8:M8"/>
    </sheetView>
  </sheetViews>
  <sheetFormatPr defaultRowHeight="16.5" x14ac:dyDescent="0.25"/>
  <cols>
    <col min="1" max="1" width="15.25" style="98" customWidth="1"/>
    <col min="2" max="2" width="16.875" style="98" customWidth="1"/>
    <col min="3" max="16384" width="9" style="98"/>
  </cols>
  <sheetData>
    <row r="2" spans="1:13" ht="62.25" thickBot="1" x14ac:dyDescent="0.3">
      <c r="A2" s="184" t="s">
        <v>62</v>
      </c>
      <c r="B2" s="184"/>
      <c r="C2" s="185" t="s">
        <v>63</v>
      </c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13" ht="42.75" customHeight="1" thickTop="1" x14ac:dyDescent="0.25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</row>
    <row r="4" spans="1:13" ht="69" thickBot="1" x14ac:dyDescent="0.3">
      <c r="A4" s="101" t="s">
        <v>64</v>
      </c>
      <c r="B4" s="190" t="s">
        <v>59</v>
      </c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</row>
    <row r="5" spans="1:13" ht="63" thickTop="1" thickBot="1" x14ac:dyDescent="0.3">
      <c r="A5" s="102" t="s">
        <v>65</v>
      </c>
      <c r="B5" s="103"/>
      <c r="C5" s="103"/>
      <c r="D5" s="103"/>
      <c r="E5" s="183" t="s">
        <v>69</v>
      </c>
      <c r="F5" s="183"/>
      <c r="G5" s="183"/>
      <c r="H5" s="183"/>
      <c r="I5" s="183"/>
      <c r="J5" s="183"/>
      <c r="K5" s="183"/>
      <c r="L5" s="183"/>
      <c r="M5" s="183"/>
    </row>
    <row r="6" spans="1:13" ht="63" thickTop="1" thickBot="1" x14ac:dyDescent="0.3">
      <c r="A6" s="102" t="s">
        <v>66</v>
      </c>
      <c r="B6" s="103"/>
      <c r="C6" s="103"/>
      <c r="D6" s="103"/>
      <c r="E6" s="183" t="s">
        <v>70</v>
      </c>
      <c r="F6" s="183"/>
      <c r="G6" s="183"/>
      <c r="H6" s="183"/>
      <c r="I6" s="183"/>
      <c r="J6" s="183"/>
      <c r="K6" s="183"/>
      <c r="L6" s="183"/>
      <c r="M6" s="183"/>
    </row>
    <row r="7" spans="1:13" ht="63" thickTop="1" thickBot="1" x14ac:dyDescent="0.3">
      <c r="A7" s="102" t="s">
        <v>67</v>
      </c>
      <c r="B7" s="103"/>
      <c r="C7" s="103"/>
      <c r="D7" s="103"/>
      <c r="E7" s="187">
        <f ca="1">TODAY()</f>
        <v>46092</v>
      </c>
      <c r="F7" s="183"/>
      <c r="G7" s="183"/>
      <c r="H7" s="183"/>
      <c r="I7" s="183"/>
      <c r="J7" s="183"/>
      <c r="K7" s="183"/>
      <c r="L7" s="183"/>
      <c r="M7" s="183"/>
    </row>
    <row r="8" spans="1:13" ht="65.25" customHeight="1" thickTop="1" thickBot="1" x14ac:dyDescent="0.3">
      <c r="A8" s="189" t="s">
        <v>94</v>
      </c>
      <c r="B8" s="189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</row>
    <row r="9" spans="1:13" ht="65.25" customHeight="1" thickTop="1" thickBot="1" x14ac:dyDescent="0.3">
      <c r="A9" s="102" t="s">
        <v>68</v>
      </c>
      <c r="B9" s="103"/>
      <c r="C9" s="103"/>
      <c r="D9" s="103"/>
      <c r="E9" s="188" t="s">
        <v>95</v>
      </c>
      <c r="F9" s="188"/>
      <c r="G9" s="188"/>
      <c r="H9" s="188"/>
      <c r="I9" s="188"/>
      <c r="J9" s="188"/>
      <c r="K9" s="188"/>
      <c r="L9" s="188"/>
      <c r="M9" s="188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2026-03-02</vt:lpstr>
      <vt:lpstr>2026-03-04</vt:lpstr>
      <vt:lpstr>2026-03-05</vt:lpstr>
      <vt:lpstr>2026-03-09</vt:lpstr>
      <vt:lpstr>2026-03-11</vt:lpstr>
      <vt:lpstr>2026-03-12</vt:lpstr>
      <vt:lpstr>工作表1</vt:lpstr>
      <vt:lpstr>工作表4</vt:lpstr>
      <vt:lpstr>工作表3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2026-03-11T12:48:02Z</cp:lastPrinted>
  <dcterms:created xsi:type="dcterms:W3CDTF">2018-05-15T12:38:05Z</dcterms:created>
  <dcterms:modified xsi:type="dcterms:W3CDTF">2026-03-11T12:48:03Z</dcterms:modified>
</cp:coreProperties>
</file>